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ocuments\◎H26.12.5～\ffftp(2007.4.25～)\◎2014.3.13～  ダウンロード用（作成・確認）\pdf\"/>
    </mc:Choice>
  </mc:AlternateContent>
  <bookViews>
    <workbookView xWindow="0" yWindow="0" windowWidth="19200" windowHeight="10845" tabRatio="776" activeTab="1"/>
  </bookViews>
  <sheets>
    <sheet name="評価シート（記入例）" sheetId="7" r:id="rId1"/>
    <sheet name="評価シート" sheetId="6" r:id="rId2"/>
  </sheets>
  <definedNames>
    <definedName name="_xlnm.Print_Area" localSheetId="0">'評価シート（記入例）'!$A$1:$O$59</definedName>
    <definedName name="_xlnm.Print_Titles" localSheetId="1">評価シート!$3:$7</definedName>
    <definedName name="_xlnm.Print_Titles" localSheetId="0">'評価シート（記入例）'!$3:$7</definedName>
  </definedNames>
  <calcPr calcId="152511"/>
</workbook>
</file>

<file path=xl/calcChain.xml><?xml version="1.0" encoding="utf-8"?>
<calcChain xmlns="http://schemas.openxmlformats.org/spreadsheetml/2006/main">
  <c r="H54" i="7" l="1"/>
  <c r="L54" i="7" s="1"/>
  <c r="H53" i="7"/>
  <c r="K53" i="7" s="1"/>
  <c r="H52" i="7"/>
  <c r="M52" i="7" s="1"/>
  <c r="H51" i="7"/>
  <c r="L51" i="7" s="1"/>
  <c r="H50" i="7"/>
  <c r="L50" i="7" s="1"/>
  <c r="H49" i="7"/>
  <c r="K49" i="7" s="1"/>
  <c r="H48" i="7"/>
  <c r="M48" i="7" s="1"/>
  <c r="H47" i="7"/>
  <c r="L47" i="7" s="1"/>
  <c r="H46" i="7"/>
  <c r="L46" i="7" s="1"/>
  <c r="H45" i="7"/>
  <c r="K45" i="7" s="1"/>
  <c r="H44" i="7"/>
  <c r="M44" i="7" s="1"/>
  <c r="H43" i="7"/>
  <c r="L43" i="7" s="1"/>
  <c r="H42" i="7"/>
  <c r="L42" i="7" s="1"/>
  <c r="H41" i="7"/>
  <c r="K41" i="7" s="1"/>
  <c r="K40" i="7"/>
  <c r="H40" i="7"/>
  <c r="L40" i="7" s="1"/>
  <c r="H39" i="7"/>
  <c r="L39" i="7" s="1"/>
  <c r="H38" i="7"/>
  <c r="L38" i="7" s="1"/>
  <c r="H37" i="7"/>
  <c r="K37" i="7" s="1"/>
  <c r="H36" i="7"/>
  <c r="L36" i="7" s="1"/>
  <c r="H35" i="7"/>
  <c r="L35" i="7" s="1"/>
  <c r="H34" i="7"/>
  <c r="L34" i="7" s="1"/>
  <c r="H33" i="7"/>
  <c r="K33" i="7" s="1"/>
  <c r="N32" i="7"/>
  <c r="H32" i="7"/>
  <c r="L32" i="7" s="1"/>
  <c r="H31" i="7"/>
  <c r="L31" i="7" s="1"/>
  <c r="H30" i="7"/>
  <c r="L30" i="7" s="1"/>
  <c r="H29" i="7"/>
  <c r="K29" i="7" s="1"/>
  <c r="H28" i="7"/>
  <c r="L28" i="7" s="1"/>
  <c r="H27" i="7"/>
  <c r="L27" i="7" s="1"/>
  <c r="H26" i="7"/>
  <c r="L26" i="7" s="1"/>
  <c r="H25" i="7"/>
  <c r="K25" i="7" s="1"/>
  <c r="H24" i="7"/>
  <c r="L24" i="7" s="1"/>
  <c r="H23" i="7"/>
  <c r="L23" i="7" s="1"/>
  <c r="H22" i="7"/>
  <c r="L22" i="7" s="1"/>
  <c r="H21" i="7"/>
  <c r="L21" i="7" s="1"/>
  <c r="H20" i="7"/>
  <c r="L20" i="7" s="1"/>
  <c r="H19" i="7"/>
  <c r="M19" i="7" s="1"/>
  <c r="H18" i="7"/>
  <c r="L18" i="7" s="1"/>
  <c r="H17" i="7"/>
  <c r="N16" i="7"/>
  <c r="K16" i="7"/>
  <c r="I16" i="7"/>
  <c r="H16" i="7"/>
  <c r="L16" i="7" s="1"/>
  <c r="H15" i="7"/>
  <c r="M15" i="7" s="1"/>
  <c r="H14" i="7"/>
  <c r="L14" i="7" s="1"/>
  <c r="H13" i="7"/>
  <c r="H12" i="7"/>
  <c r="L12" i="7" s="1"/>
  <c r="H11" i="7"/>
  <c r="L11" i="7" s="1"/>
  <c r="M10" i="7"/>
  <c r="I10" i="7"/>
  <c r="H10" i="7"/>
  <c r="L10" i="7" s="1"/>
  <c r="H9" i="7"/>
  <c r="H8" i="7"/>
  <c r="L8" i="7" s="1"/>
  <c r="I26" i="7" l="1"/>
  <c r="N40" i="7"/>
  <c r="I43" i="7"/>
  <c r="M26" i="7"/>
  <c r="I32" i="7"/>
  <c r="I40" i="7"/>
  <c r="M43" i="7"/>
  <c r="I30" i="7"/>
  <c r="K32" i="7"/>
  <c r="I38" i="7"/>
  <c r="J40" i="7"/>
  <c r="I35" i="7"/>
  <c r="J31" i="7"/>
  <c r="M35" i="7"/>
  <c r="J11" i="7"/>
  <c r="J12" i="7"/>
  <c r="K12" i="7"/>
  <c r="N12" i="7"/>
  <c r="I12" i="7"/>
  <c r="M14" i="7"/>
  <c r="I15" i="7"/>
  <c r="N15" i="7"/>
  <c r="J19" i="7"/>
  <c r="J20" i="7"/>
  <c r="M22" i="7"/>
  <c r="J24" i="7"/>
  <c r="I23" i="7"/>
  <c r="M23" i="7"/>
  <c r="M42" i="7"/>
  <c r="M36" i="7"/>
  <c r="M18" i="7"/>
  <c r="M20" i="7"/>
  <c r="M24" i="7"/>
  <c r="N31" i="7"/>
  <c r="J36" i="7"/>
  <c r="M46" i="7"/>
  <c r="J48" i="7"/>
  <c r="I51" i="7"/>
  <c r="N11" i="7"/>
  <c r="I11" i="7"/>
  <c r="M12" i="7"/>
  <c r="I14" i="7"/>
  <c r="J15" i="7"/>
  <c r="J16" i="7"/>
  <c r="I20" i="7"/>
  <c r="N20" i="7"/>
  <c r="I22" i="7"/>
  <c r="J23" i="7"/>
  <c r="I24" i="7"/>
  <c r="N24" i="7"/>
  <c r="I31" i="7"/>
  <c r="M32" i="7"/>
  <c r="N35" i="7"/>
  <c r="K36" i="7"/>
  <c r="M40" i="7"/>
  <c r="I42" i="7"/>
  <c r="J43" i="7"/>
  <c r="K48" i="7"/>
  <c r="I50" i="7"/>
  <c r="J51" i="7"/>
  <c r="J52" i="7"/>
  <c r="N48" i="7"/>
  <c r="M50" i="7"/>
  <c r="M51" i="7"/>
  <c r="K52" i="7"/>
  <c r="I54" i="7"/>
  <c r="M11" i="7"/>
  <c r="M16" i="7"/>
  <c r="I18" i="7"/>
  <c r="N19" i="7"/>
  <c r="K20" i="7"/>
  <c r="N23" i="7"/>
  <c r="K24" i="7"/>
  <c r="M30" i="7"/>
  <c r="M31" i="7"/>
  <c r="J32" i="7"/>
  <c r="J35" i="7"/>
  <c r="I36" i="7"/>
  <c r="N36" i="7"/>
  <c r="M38" i="7"/>
  <c r="N43" i="7"/>
  <c r="I46" i="7"/>
  <c r="I48" i="7"/>
  <c r="N51" i="7"/>
  <c r="N52" i="7"/>
  <c r="M54" i="7"/>
  <c r="I8" i="7"/>
  <c r="J8" i="7"/>
  <c r="K8" i="7"/>
  <c r="M8" i="7"/>
  <c r="N8" i="7"/>
  <c r="I39" i="7"/>
  <c r="J39" i="7"/>
  <c r="M39" i="7"/>
  <c r="N39" i="7"/>
  <c r="I28" i="7"/>
  <c r="J28" i="7"/>
  <c r="K28" i="7"/>
  <c r="M28" i="7"/>
  <c r="N28" i="7"/>
  <c r="I27" i="7"/>
  <c r="J27" i="7"/>
  <c r="M27" i="7"/>
  <c r="N27" i="7"/>
  <c r="I34" i="7"/>
  <c r="M34" i="7"/>
  <c r="I44" i="7"/>
  <c r="J44" i="7"/>
  <c r="K44" i="7"/>
  <c r="N44" i="7"/>
  <c r="I47" i="7"/>
  <c r="J47" i="7"/>
  <c r="M47" i="7"/>
  <c r="N47" i="7"/>
  <c r="K17" i="7"/>
  <c r="N17" i="7"/>
  <c r="J17" i="7"/>
  <c r="M17" i="7"/>
  <c r="I17" i="7"/>
  <c r="K9" i="7"/>
  <c r="N9" i="7"/>
  <c r="J9" i="7"/>
  <c r="M9" i="7"/>
  <c r="I9" i="7"/>
  <c r="K13" i="7"/>
  <c r="N13" i="7"/>
  <c r="J13" i="7"/>
  <c r="M13" i="7"/>
  <c r="I13" i="7"/>
  <c r="L17" i="7"/>
  <c r="L9" i="7"/>
  <c r="L13" i="7"/>
  <c r="K21" i="7"/>
  <c r="N21" i="7"/>
  <c r="J21" i="7"/>
  <c r="M21" i="7"/>
  <c r="I21" i="7"/>
  <c r="L25" i="7"/>
  <c r="L29" i="7"/>
  <c r="L33" i="7"/>
  <c r="L45" i="7"/>
  <c r="L49" i="7"/>
  <c r="L53" i="7"/>
  <c r="J10" i="7"/>
  <c r="N10" i="7"/>
  <c r="K11" i="7"/>
  <c r="J14" i="7"/>
  <c r="N14" i="7"/>
  <c r="K15" i="7"/>
  <c r="J18" i="7"/>
  <c r="N18" i="7"/>
  <c r="K19" i="7"/>
  <c r="J22" i="7"/>
  <c r="N22" i="7"/>
  <c r="K23" i="7"/>
  <c r="I25" i="7"/>
  <c r="M25" i="7"/>
  <c r="J26" i="7"/>
  <c r="N26" i="7"/>
  <c r="K27" i="7"/>
  <c r="I29" i="7"/>
  <c r="M29" i="7"/>
  <c r="J30" i="7"/>
  <c r="N30" i="7"/>
  <c r="K31" i="7"/>
  <c r="I33" i="7"/>
  <c r="M33" i="7"/>
  <c r="J34" i="7"/>
  <c r="N34" i="7"/>
  <c r="K35" i="7"/>
  <c r="I37" i="7"/>
  <c r="M37" i="7"/>
  <c r="J38" i="7"/>
  <c r="N38" i="7"/>
  <c r="K39" i="7"/>
  <c r="I41" i="7"/>
  <c r="M41" i="7"/>
  <c r="J42" i="7"/>
  <c r="N42" i="7"/>
  <c r="K43" i="7"/>
  <c r="L44" i="7"/>
  <c r="I45" i="7"/>
  <c r="M45" i="7"/>
  <c r="J46" i="7"/>
  <c r="N46" i="7"/>
  <c r="K47" i="7"/>
  <c r="L48" i="7"/>
  <c r="I49" i="7"/>
  <c r="M49" i="7"/>
  <c r="J50" i="7"/>
  <c r="N50" i="7"/>
  <c r="K51" i="7"/>
  <c r="L52" i="7"/>
  <c r="I53" i="7"/>
  <c r="M53" i="7"/>
  <c r="J54" i="7"/>
  <c r="N54" i="7"/>
  <c r="K10" i="7"/>
  <c r="K14" i="7"/>
  <c r="L15" i="7"/>
  <c r="K18" i="7"/>
  <c r="L19" i="7"/>
  <c r="K22" i="7"/>
  <c r="J25" i="7"/>
  <c r="N25" i="7"/>
  <c r="K26" i="7"/>
  <c r="J29" i="7"/>
  <c r="N29" i="7"/>
  <c r="K30" i="7"/>
  <c r="J33" i="7"/>
  <c r="N33" i="7"/>
  <c r="K34" i="7"/>
  <c r="J37" i="7"/>
  <c r="N37" i="7"/>
  <c r="K38" i="7"/>
  <c r="J41" i="7"/>
  <c r="N41" i="7"/>
  <c r="K42" i="7"/>
  <c r="J45" i="7"/>
  <c r="N45" i="7"/>
  <c r="K46" i="7"/>
  <c r="J49" i="7"/>
  <c r="N49" i="7"/>
  <c r="K50" i="7"/>
  <c r="I52" i="7"/>
  <c r="J53" i="7"/>
  <c r="N53" i="7"/>
  <c r="K54" i="7"/>
  <c r="L37" i="7"/>
  <c r="L41" i="7"/>
  <c r="I19" i="7"/>
  <c r="M55" i="7" l="1"/>
  <c r="M56" i="7" s="1"/>
  <c r="I55" i="7"/>
  <c r="I57" i="7" s="1"/>
  <c r="K55" i="7"/>
  <c r="K56" i="7" s="1"/>
  <c r="J55" i="7"/>
  <c r="J57" i="7" s="1"/>
  <c r="N55" i="7"/>
  <c r="N57" i="7" s="1"/>
  <c r="L55" i="7"/>
  <c r="L56" i="7" s="1"/>
  <c r="M57" i="7" l="1"/>
  <c r="K57" i="7"/>
  <c r="I56" i="7"/>
  <c r="L57" i="7"/>
  <c r="N56" i="7"/>
  <c r="J56" i="7"/>
  <c r="H10" i="6"/>
  <c r="M10" i="6" s="1"/>
  <c r="H11" i="6"/>
  <c r="M11" i="6" s="1"/>
  <c r="H12" i="6"/>
  <c r="K12" i="6" s="1"/>
  <c r="H13" i="6"/>
  <c r="N13" i="6" s="1"/>
  <c r="H14" i="6"/>
  <c r="N14" i="6" s="1"/>
  <c r="H15" i="6"/>
  <c r="I15" i="6" s="1"/>
  <c r="H16" i="6"/>
  <c r="K16" i="6" s="1"/>
  <c r="H17" i="6"/>
  <c r="H18" i="6"/>
  <c r="N18" i="6" s="1"/>
  <c r="H19" i="6"/>
  <c r="H20" i="6"/>
  <c r="M20" i="6" s="1"/>
  <c r="H21" i="6"/>
  <c r="H22" i="6"/>
  <c r="N22" i="6" s="1"/>
  <c r="H23" i="6"/>
  <c r="M23" i="6" s="1"/>
  <c r="H24" i="6"/>
  <c r="N24" i="6" s="1"/>
  <c r="H25" i="6"/>
  <c r="M25" i="6" s="1"/>
  <c r="H26" i="6"/>
  <c r="N26" i="6" s="1"/>
  <c r="H27" i="6"/>
  <c r="K27" i="6" s="1"/>
  <c r="H28" i="6"/>
  <c r="J28" i="6" s="1"/>
  <c r="H29" i="6"/>
  <c r="M29" i="6" s="1"/>
  <c r="H30" i="6"/>
  <c r="M30" i="6" s="1"/>
  <c r="H31" i="6"/>
  <c r="M31" i="6" s="1"/>
  <c r="H32" i="6"/>
  <c r="K32" i="6" s="1"/>
  <c r="H33" i="6"/>
  <c r="N33" i="6" s="1"/>
  <c r="H34" i="6"/>
  <c r="N34" i="6" s="1"/>
  <c r="H35" i="6"/>
  <c r="M35" i="6" s="1"/>
  <c r="H36" i="6"/>
  <c r="I36" i="6" s="1"/>
  <c r="H37" i="6"/>
  <c r="N37" i="6" s="1"/>
  <c r="H38" i="6"/>
  <c r="N38" i="6" s="1"/>
  <c r="H39" i="6"/>
  <c r="K39" i="6" s="1"/>
  <c r="H40" i="6"/>
  <c r="M40" i="6" s="1"/>
  <c r="H41" i="6"/>
  <c r="M41" i="6" s="1"/>
  <c r="H42" i="6"/>
  <c r="N42" i="6" s="1"/>
  <c r="H43" i="6"/>
  <c r="M43" i="6" s="1"/>
  <c r="H44" i="6"/>
  <c r="M44" i="6" s="1"/>
  <c r="H45" i="6"/>
  <c r="N45" i="6" s="1"/>
  <c r="H46" i="6"/>
  <c r="N46" i="6" s="1"/>
  <c r="H47" i="6"/>
  <c r="J47" i="6" s="1"/>
  <c r="H48" i="6"/>
  <c r="M48" i="6" s="1"/>
  <c r="H49" i="6"/>
  <c r="I49" i="6" s="1"/>
  <c r="H50" i="6"/>
  <c r="N50" i="6" s="1"/>
  <c r="H51" i="6"/>
  <c r="K51" i="6" s="1"/>
  <c r="H52" i="6"/>
  <c r="M52" i="6" s="1"/>
  <c r="H53" i="6"/>
  <c r="M53" i="6" s="1"/>
  <c r="H54" i="6"/>
  <c r="L54" i="6" s="1"/>
  <c r="H9" i="6"/>
  <c r="L9" i="6" s="1"/>
  <c r="H8" i="6"/>
  <c r="L8" i="6" s="1"/>
  <c r="L21" i="6" l="1"/>
  <c r="M21" i="6"/>
  <c r="J19" i="6"/>
  <c r="K19" i="6"/>
  <c r="N17" i="6"/>
  <c r="K17" i="6"/>
  <c r="I19" i="6"/>
  <c r="I16" i="6"/>
  <c r="N15" i="6"/>
  <c r="N52" i="6"/>
  <c r="K36" i="6"/>
  <c r="L36" i="6"/>
  <c r="I45" i="6"/>
  <c r="J23" i="6"/>
  <c r="N23" i="6"/>
  <c r="I51" i="6"/>
  <c r="J51" i="6"/>
  <c r="L51" i="6"/>
  <c r="N51" i="6"/>
  <c r="M51" i="6"/>
  <c r="J24" i="6"/>
  <c r="L20" i="6"/>
  <c r="M19" i="6"/>
  <c r="L17" i="6"/>
  <c r="M13" i="6"/>
  <c r="K30" i="6"/>
  <c r="I10" i="6"/>
  <c r="K13" i="6"/>
  <c r="I12" i="6"/>
  <c r="I23" i="6"/>
  <c r="I52" i="6"/>
  <c r="J11" i="6"/>
  <c r="J30" i="6"/>
  <c r="K23" i="6"/>
  <c r="L12" i="6"/>
  <c r="L23" i="6"/>
  <c r="L52" i="6"/>
  <c r="N11" i="6"/>
  <c r="N30" i="6"/>
  <c r="N54" i="6"/>
  <c r="K10" i="6"/>
  <c r="J37" i="6"/>
  <c r="N10" i="6"/>
  <c r="I13" i="6"/>
  <c r="I42" i="6"/>
  <c r="J52" i="6"/>
  <c r="J12" i="6"/>
  <c r="J33" i="6"/>
  <c r="K26" i="6"/>
  <c r="L16" i="6"/>
  <c r="L33" i="6"/>
  <c r="M12" i="6"/>
  <c r="M36" i="6"/>
  <c r="N12" i="6"/>
  <c r="N36" i="6"/>
  <c r="K54" i="6"/>
  <c r="J54" i="6"/>
  <c r="M54" i="6"/>
  <c r="I54" i="6"/>
  <c r="N53" i="6"/>
  <c r="K53" i="6"/>
  <c r="I53" i="6"/>
  <c r="J53" i="6"/>
  <c r="L53" i="6"/>
  <c r="K52" i="6"/>
  <c r="K47" i="6"/>
  <c r="L47" i="6"/>
  <c r="I50" i="6"/>
  <c r="K50" i="6"/>
  <c r="J50" i="6"/>
  <c r="L50" i="6"/>
  <c r="M50" i="6"/>
  <c r="J49" i="6"/>
  <c r="M49" i="6"/>
  <c r="K49" i="6"/>
  <c r="L49" i="6"/>
  <c r="N49" i="6"/>
  <c r="J48" i="6"/>
  <c r="K48" i="6"/>
  <c r="N48" i="6"/>
  <c r="I48" i="6"/>
  <c r="L48" i="6"/>
  <c r="N47" i="6"/>
  <c r="M47" i="6"/>
  <c r="I47" i="6"/>
  <c r="K46" i="6"/>
  <c r="L46" i="6"/>
  <c r="I46" i="6"/>
  <c r="J46" i="6"/>
  <c r="M46" i="6"/>
  <c r="K45" i="6"/>
  <c r="M45" i="6"/>
  <c r="J45" i="6"/>
  <c r="L45" i="6"/>
  <c r="J44" i="6"/>
  <c r="I44" i="6"/>
  <c r="K44" i="6"/>
  <c r="N44" i="6"/>
  <c r="L44" i="6"/>
  <c r="I43" i="6"/>
  <c r="J43" i="6"/>
  <c r="L43" i="6"/>
  <c r="N43" i="6"/>
  <c r="K43" i="6"/>
  <c r="K42" i="6"/>
  <c r="L42" i="6"/>
  <c r="J42" i="6"/>
  <c r="M42" i="6"/>
  <c r="J41" i="6"/>
  <c r="L41" i="6"/>
  <c r="N41" i="6"/>
  <c r="I41" i="6"/>
  <c r="K41" i="6"/>
  <c r="J40" i="6"/>
  <c r="K40" i="6"/>
  <c r="N40" i="6"/>
  <c r="I40" i="6"/>
  <c r="L40" i="6"/>
  <c r="J39" i="6"/>
  <c r="N39" i="6"/>
  <c r="M39" i="6"/>
  <c r="I39" i="6"/>
  <c r="L39" i="6"/>
  <c r="K38" i="6"/>
  <c r="L38" i="6"/>
  <c r="I38" i="6"/>
  <c r="J38" i="6"/>
  <c r="M38" i="6"/>
  <c r="I37" i="6"/>
  <c r="K37" i="6"/>
  <c r="M37" i="6"/>
  <c r="L37" i="6"/>
  <c r="J36" i="6"/>
  <c r="I35" i="6"/>
  <c r="J35" i="6"/>
  <c r="L35" i="6"/>
  <c r="K35" i="6"/>
  <c r="N35" i="6"/>
  <c r="J34" i="6"/>
  <c r="K34" i="6"/>
  <c r="M34" i="6"/>
  <c r="I34" i="6"/>
  <c r="L34" i="6"/>
  <c r="I33" i="6"/>
  <c r="K33" i="6"/>
  <c r="M33" i="6"/>
  <c r="J32" i="6"/>
  <c r="M32" i="6"/>
  <c r="N32" i="6"/>
  <c r="I32" i="6"/>
  <c r="L32" i="6"/>
  <c r="J31" i="6"/>
  <c r="L31" i="6"/>
  <c r="I31" i="6"/>
  <c r="N31" i="6"/>
  <c r="K31" i="6"/>
  <c r="I30" i="6"/>
  <c r="L30" i="6"/>
  <c r="L29" i="6"/>
  <c r="N29" i="6"/>
  <c r="I29" i="6"/>
  <c r="J29" i="6"/>
  <c r="K29" i="6"/>
  <c r="K28" i="6"/>
  <c r="L28" i="6"/>
  <c r="I28" i="6"/>
  <c r="M28" i="6"/>
  <c r="N28" i="6"/>
  <c r="K24" i="6"/>
  <c r="I24" i="6"/>
  <c r="L24" i="6"/>
  <c r="J27" i="6"/>
  <c r="M27" i="6"/>
  <c r="L27" i="6"/>
  <c r="N27" i="6"/>
  <c r="I27" i="6"/>
  <c r="I26" i="6"/>
  <c r="L26" i="6"/>
  <c r="M26" i="6"/>
  <c r="J26" i="6"/>
  <c r="K25" i="6"/>
  <c r="I25" i="6"/>
  <c r="J25" i="6"/>
  <c r="L25" i="6"/>
  <c r="N25" i="6"/>
  <c r="M24" i="6"/>
  <c r="I22" i="6"/>
  <c r="J22" i="6"/>
  <c r="M22" i="6"/>
  <c r="L22" i="6"/>
  <c r="K22" i="6"/>
  <c r="K21" i="6"/>
  <c r="I21" i="6"/>
  <c r="J21" i="6"/>
  <c r="N21" i="6"/>
  <c r="I20" i="6"/>
  <c r="N20" i="6"/>
  <c r="J20" i="6"/>
  <c r="K20" i="6"/>
  <c r="N19" i="6"/>
  <c r="L19" i="6"/>
  <c r="K18" i="6"/>
  <c r="I18" i="6"/>
  <c r="L18" i="6"/>
  <c r="M18" i="6"/>
  <c r="J18" i="6"/>
  <c r="J17" i="6"/>
  <c r="M17" i="6"/>
  <c r="I17" i="6"/>
  <c r="J16" i="6"/>
  <c r="N16" i="6"/>
  <c r="M16" i="6"/>
  <c r="J15" i="6"/>
  <c r="K15" i="6"/>
  <c r="M15" i="6"/>
  <c r="L15" i="6"/>
  <c r="I14" i="6"/>
  <c r="J14" i="6"/>
  <c r="L14" i="6"/>
  <c r="K14" i="6"/>
  <c r="M14" i="6"/>
  <c r="J13" i="6"/>
  <c r="L13" i="6"/>
  <c r="I11" i="6"/>
  <c r="K11" i="6"/>
  <c r="L11" i="6"/>
  <c r="J10" i="6"/>
  <c r="L10" i="6"/>
  <c r="I9" i="6"/>
  <c r="J9" i="6"/>
  <c r="K9" i="6"/>
  <c r="M9" i="6"/>
  <c r="N9" i="6"/>
  <c r="N8" i="6"/>
  <c r="K8" i="6"/>
  <c r="M8" i="6"/>
  <c r="I8" i="6"/>
  <c r="J8" i="6"/>
  <c r="I55" i="6" l="1"/>
  <c r="M55" i="6"/>
  <c r="J55" i="6"/>
  <c r="N55" i="6"/>
  <c r="L55" i="6"/>
  <c r="K55" i="6"/>
  <c r="L57" i="6" l="1"/>
  <c r="L56" i="6"/>
  <c r="N56" i="6"/>
  <c r="N57" i="6"/>
  <c r="I56" i="6"/>
  <c r="I57" i="6"/>
  <c r="J56" i="6"/>
  <c r="J57" i="6"/>
  <c r="K57" i="6"/>
  <c r="K56" i="6"/>
  <c r="M56" i="6"/>
  <c r="M57" i="6"/>
</calcChain>
</file>

<file path=xl/sharedStrings.xml><?xml version="1.0" encoding="utf-8"?>
<sst xmlns="http://schemas.openxmlformats.org/spreadsheetml/2006/main" count="212" uniqueCount="107">
  <si>
    <t>要素</t>
    <rPh sb="0" eb="2">
      <t>ヨウソ</t>
    </rPh>
    <phoneticPr fontId="3"/>
  </si>
  <si>
    <t>大項目</t>
    <rPh sb="0" eb="3">
      <t>ダイコウモク</t>
    </rPh>
    <phoneticPr fontId="3"/>
  </si>
  <si>
    <t>中項目</t>
    <rPh sb="0" eb="1">
      <t>チュウ</t>
    </rPh>
    <rPh sb="1" eb="3">
      <t>コウモク</t>
    </rPh>
    <phoneticPr fontId="3"/>
  </si>
  <si>
    <t>現場の主体的安全活動</t>
    <rPh sb="0" eb="2">
      <t>ゲンバ</t>
    </rPh>
    <rPh sb="3" eb="6">
      <t>シュタイテキ</t>
    </rPh>
    <rPh sb="6" eb="8">
      <t>アンゼン</t>
    </rPh>
    <rPh sb="8" eb="10">
      <t>カツドウ</t>
    </rPh>
    <phoneticPr fontId="3"/>
  </si>
  <si>
    <t>安全基本行動</t>
    <rPh sb="0" eb="2">
      <t>アンゼン</t>
    </rPh>
    <rPh sb="2" eb="4">
      <t>キホン</t>
    </rPh>
    <rPh sb="4" eb="6">
      <t>コウドウ</t>
    </rPh>
    <phoneticPr fontId="3"/>
  </si>
  <si>
    <t>安全基本行動
（５S、挨拶、規則遵守等）</t>
    <rPh sb="0" eb="2">
      <t>アンゼン</t>
    </rPh>
    <rPh sb="2" eb="4">
      <t>キホン</t>
    </rPh>
    <rPh sb="4" eb="6">
      <t>コウドウ</t>
    </rPh>
    <rPh sb="11" eb="13">
      <t>アイサツ</t>
    </rPh>
    <rPh sb="14" eb="16">
      <t>キソク</t>
    </rPh>
    <rPh sb="16" eb="19">
      <t>ジュンシュナド</t>
    </rPh>
    <phoneticPr fontId="3"/>
  </si>
  <si>
    <t>安全基本行動を定着させる取り組みを行っている</t>
    <rPh sb="0" eb="2">
      <t>アンゼン</t>
    </rPh>
    <rPh sb="2" eb="4">
      <t>キホン</t>
    </rPh>
    <rPh sb="4" eb="6">
      <t>コウドウ</t>
    </rPh>
    <rPh sb="7" eb="9">
      <t>テイチャク</t>
    </rPh>
    <rPh sb="12" eb="13">
      <t>ト</t>
    </rPh>
    <rPh sb="14" eb="15">
      <t>ク</t>
    </rPh>
    <rPh sb="17" eb="18">
      <t>オコナ</t>
    </rPh>
    <phoneticPr fontId="3"/>
  </si>
  <si>
    <t>規則遵守意識を向上するための取り組みを行っている</t>
    <rPh sb="0" eb="2">
      <t>キソク</t>
    </rPh>
    <rPh sb="2" eb="4">
      <t>ジュンシュ</t>
    </rPh>
    <rPh sb="4" eb="6">
      <t>イシキ</t>
    </rPh>
    <rPh sb="7" eb="9">
      <t>コウジョウ</t>
    </rPh>
    <rPh sb="14" eb="15">
      <t>ト</t>
    </rPh>
    <rPh sb="16" eb="17">
      <t>ク</t>
    </rPh>
    <rPh sb="19" eb="20">
      <t>オコナ</t>
    </rPh>
    <phoneticPr fontId="3"/>
  </si>
  <si>
    <t>安全活動
（KY活動、ヒヤリハット活動、安全改善提案等）</t>
    <rPh sb="0" eb="2">
      <t>アンゼン</t>
    </rPh>
    <rPh sb="2" eb="4">
      <t>カツドウ</t>
    </rPh>
    <rPh sb="8" eb="10">
      <t>カツドウ</t>
    </rPh>
    <rPh sb="17" eb="19">
      <t>カツドウ</t>
    </rPh>
    <rPh sb="20" eb="22">
      <t>アンゼン</t>
    </rPh>
    <rPh sb="22" eb="24">
      <t>カイゼン</t>
    </rPh>
    <rPh sb="24" eb="27">
      <t>テイアンナド</t>
    </rPh>
    <phoneticPr fontId="3"/>
  </si>
  <si>
    <t>安全活動がマンネリ化しないよう工夫をしている</t>
    <rPh sb="0" eb="2">
      <t>アンゼン</t>
    </rPh>
    <rPh sb="2" eb="4">
      <t>カツドウ</t>
    </rPh>
    <rPh sb="9" eb="10">
      <t>カ</t>
    </rPh>
    <rPh sb="15" eb="17">
      <t>クフウ</t>
    </rPh>
    <phoneticPr fontId="3"/>
  </si>
  <si>
    <t>ヒヤリハット情報を収集し、積極的に活用している</t>
    <rPh sb="6" eb="8">
      <t>ジョウホウ</t>
    </rPh>
    <rPh sb="9" eb="11">
      <t>シュウシュウ</t>
    </rPh>
    <rPh sb="13" eb="16">
      <t>セッキョクテキ</t>
    </rPh>
    <rPh sb="17" eb="19">
      <t>カツヨウ</t>
    </rPh>
    <phoneticPr fontId="3"/>
  </si>
  <si>
    <t>危険感性を育成するため、事故や災害情報の見える化を図っている</t>
    <rPh sb="0" eb="2">
      <t>キケン</t>
    </rPh>
    <rPh sb="2" eb="4">
      <t>カンセイ</t>
    </rPh>
    <rPh sb="5" eb="7">
      <t>イクセイ</t>
    </rPh>
    <rPh sb="12" eb="14">
      <t>ジコ</t>
    </rPh>
    <rPh sb="15" eb="17">
      <t>サイガイ</t>
    </rPh>
    <rPh sb="17" eb="19">
      <t>ジョウホウ</t>
    </rPh>
    <rPh sb="20" eb="21">
      <t>ミ</t>
    </rPh>
    <rPh sb="23" eb="24">
      <t>カ</t>
    </rPh>
    <rPh sb="25" eb="26">
      <t>ハカ</t>
    </rPh>
    <phoneticPr fontId="3"/>
  </si>
  <si>
    <t>安全意識の醸成と
自己評価</t>
    <rPh sb="0" eb="2">
      <t>アンゼン</t>
    </rPh>
    <rPh sb="2" eb="4">
      <t>イシキ</t>
    </rPh>
    <rPh sb="5" eb="7">
      <t>ジョウセイ</t>
    </rPh>
    <rPh sb="9" eb="11">
      <t>ジコ</t>
    </rPh>
    <rPh sb="11" eb="13">
      <t>ヒョウカ</t>
    </rPh>
    <phoneticPr fontId="3"/>
  </si>
  <si>
    <t>安全基本行動自己評価
相互注意活動</t>
    <rPh sb="0" eb="2">
      <t>アンゼン</t>
    </rPh>
    <rPh sb="2" eb="4">
      <t>キホン</t>
    </rPh>
    <rPh sb="4" eb="6">
      <t>コウドウ</t>
    </rPh>
    <rPh sb="6" eb="8">
      <t>ジコ</t>
    </rPh>
    <rPh sb="8" eb="10">
      <t>ヒョウカ</t>
    </rPh>
    <rPh sb="11" eb="13">
      <t>ソウゴ</t>
    </rPh>
    <rPh sb="13" eb="15">
      <t>チュウイ</t>
    </rPh>
    <rPh sb="15" eb="17">
      <t>カツドウ</t>
    </rPh>
    <phoneticPr fontId="3"/>
  </si>
  <si>
    <t>安全基本行動の実践を各自が評価し安全意識の向上に取り組んでいる</t>
    <rPh sb="0" eb="2">
      <t>アンゼン</t>
    </rPh>
    <rPh sb="2" eb="4">
      <t>キホン</t>
    </rPh>
    <rPh sb="4" eb="6">
      <t>コウドウ</t>
    </rPh>
    <rPh sb="7" eb="9">
      <t>ジッセン</t>
    </rPh>
    <rPh sb="10" eb="12">
      <t>カクジ</t>
    </rPh>
    <rPh sb="13" eb="15">
      <t>ヒョウカ</t>
    </rPh>
    <rPh sb="16" eb="18">
      <t>アンゼン</t>
    </rPh>
    <rPh sb="18" eb="20">
      <t>イシキ</t>
    </rPh>
    <rPh sb="21" eb="23">
      <t>コウジョウ</t>
    </rPh>
    <rPh sb="24" eb="25">
      <t>ト</t>
    </rPh>
    <rPh sb="26" eb="27">
      <t>ク</t>
    </rPh>
    <phoneticPr fontId="3"/>
  </si>
  <si>
    <t>部署を超えて気安く相互注意できるよう取り組んでいる</t>
    <rPh sb="0" eb="2">
      <t>ブショ</t>
    </rPh>
    <rPh sb="3" eb="4">
      <t>コ</t>
    </rPh>
    <rPh sb="6" eb="8">
      <t>キヤス</t>
    </rPh>
    <rPh sb="9" eb="11">
      <t>ソウゴ</t>
    </rPh>
    <rPh sb="11" eb="13">
      <t>チュウイ</t>
    </rPh>
    <rPh sb="18" eb="19">
      <t>ト</t>
    </rPh>
    <rPh sb="20" eb="21">
      <t>ク</t>
    </rPh>
    <phoneticPr fontId="3"/>
  </si>
  <si>
    <t>　　　　　　マネジメント</t>
    <phoneticPr fontId="3"/>
  </si>
  <si>
    <t>経営層の
安全理念・方針の
策定・普及</t>
    <rPh sb="0" eb="2">
      <t>ケイエイ</t>
    </rPh>
    <rPh sb="2" eb="3">
      <t>ソウ</t>
    </rPh>
    <rPh sb="5" eb="7">
      <t>アンゼン</t>
    </rPh>
    <rPh sb="7" eb="9">
      <t>リネン</t>
    </rPh>
    <rPh sb="10" eb="12">
      <t>ホウシン</t>
    </rPh>
    <rPh sb="14" eb="16">
      <t>サクテイ</t>
    </rPh>
    <rPh sb="17" eb="19">
      <t>フキュウ</t>
    </rPh>
    <phoneticPr fontId="3"/>
  </si>
  <si>
    <t>経営トップの
安全へのコミットメント</t>
    <rPh sb="0" eb="2">
      <t>ケイエイ</t>
    </rPh>
    <rPh sb="7" eb="9">
      <t>アンゼン</t>
    </rPh>
    <phoneticPr fontId="3"/>
  </si>
  <si>
    <t>経営トップは安全優先方針を現場に積極的に発信している</t>
    <rPh sb="0" eb="2">
      <t>ケイエイ</t>
    </rPh>
    <rPh sb="6" eb="8">
      <t>アンゼン</t>
    </rPh>
    <rPh sb="8" eb="10">
      <t>ユウセン</t>
    </rPh>
    <rPh sb="10" eb="12">
      <t>ホウシン</t>
    </rPh>
    <rPh sb="13" eb="15">
      <t>ゲンバ</t>
    </rPh>
    <rPh sb="16" eb="19">
      <t>セッキョクテキ</t>
    </rPh>
    <rPh sb="20" eb="22">
      <t>ハッシン</t>
    </rPh>
    <phoneticPr fontId="3"/>
  </si>
  <si>
    <t>安全管理部門へ積極的に予算付与をするよう配慮している</t>
    <rPh sb="0" eb="2">
      <t>アンゼン</t>
    </rPh>
    <rPh sb="2" eb="4">
      <t>カンリ</t>
    </rPh>
    <rPh sb="4" eb="6">
      <t>ブモン</t>
    </rPh>
    <rPh sb="7" eb="10">
      <t>セッキョクテキ</t>
    </rPh>
    <rPh sb="20" eb="22">
      <t>ハイリョ</t>
    </rPh>
    <phoneticPr fontId="3"/>
  </si>
  <si>
    <t>経営層の現場の把握と意識付け</t>
    <rPh sb="0" eb="2">
      <t>ケイエイ</t>
    </rPh>
    <rPh sb="2" eb="3">
      <t>ソウ</t>
    </rPh>
    <rPh sb="4" eb="6">
      <t>ゲンバ</t>
    </rPh>
    <rPh sb="7" eb="9">
      <t>ハアク</t>
    </rPh>
    <rPh sb="10" eb="12">
      <t>イシキ</t>
    </rPh>
    <rPh sb="12" eb="13">
      <t>ヅ</t>
    </rPh>
    <phoneticPr fontId="3"/>
  </si>
  <si>
    <t>経営トップと現場とのコミュニケーションが定期的に行われている</t>
    <rPh sb="0" eb="2">
      <t>ケイエイ</t>
    </rPh>
    <rPh sb="6" eb="8">
      <t>ゲンバ</t>
    </rPh>
    <rPh sb="20" eb="23">
      <t>テイキテキ</t>
    </rPh>
    <rPh sb="24" eb="25">
      <t>オコナ</t>
    </rPh>
    <phoneticPr fontId="3"/>
  </si>
  <si>
    <t>安全表彰制度を設けて現場の安全意識向上に努めている</t>
    <rPh sb="0" eb="2">
      <t>アンゼン</t>
    </rPh>
    <rPh sb="2" eb="4">
      <t>ヒョウショウ</t>
    </rPh>
    <rPh sb="4" eb="6">
      <t>セイド</t>
    </rPh>
    <rPh sb="7" eb="8">
      <t>モウ</t>
    </rPh>
    <rPh sb="10" eb="12">
      <t>ゲンバ</t>
    </rPh>
    <rPh sb="13" eb="15">
      <t>アンゼン</t>
    </rPh>
    <rPh sb="15" eb="17">
      <t>イシキ</t>
    </rPh>
    <rPh sb="17" eb="19">
      <t>コウジョウ</t>
    </rPh>
    <rPh sb="20" eb="21">
      <t>ツト</t>
    </rPh>
    <phoneticPr fontId="3"/>
  </si>
  <si>
    <t>リーダーシップ</t>
    <phoneticPr fontId="3"/>
  </si>
  <si>
    <t>リーダーシップ
（係長、職長クラス）</t>
    <rPh sb="9" eb="11">
      <t>カカリチョウ</t>
    </rPh>
    <rPh sb="12" eb="14">
      <t>ショクチョウ</t>
    </rPh>
    <phoneticPr fontId="3"/>
  </si>
  <si>
    <t>現場リーダーは率先して安全活動を実施し、部下への意識付けを行っている</t>
    <rPh sb="0" eb="2">
      <t>ゲンバ</t>
    </rPh>
    <rPh sb="7" eb="9">
      <t>ソッセン</t>
    </rPh>
    <rPh sb="11" eb="13">
      <t>アンゼン</t>
    </rPh>
    <rPh sb="13" eb="15">
      <t>カツドウ</t>
    </rPh>
    <rPh sb="16" eb="18">
      <t>ジッシ</t>
    </rPh>
    <rPh sb="20" eb="22">
      <t>ブカ</t>
    </rPh>
    <rPh sb="24" eb="26">
      <t>イシキ</t>
    </rPh>
    <rPh sb="26" eb="27">
      <t>ヅ</t>
    </rPh>
    <rPh sb="29" eb="30">
      <t>オコナ</t>
    </rPh>
    <phoneticPr fontId="3"/>
  </si>
  <si>
    <t>安全組織</t>
    <rPh sb="0" eb="2">
      <t>アンゼン</t>
    </rPh>
    <rPh sb="2" eb="4">
      <t>ソシキ</t>
    </rPh>
    <phoneticPr fontId="3"/>
  </si>
  <si>
    <t>安全に関わる組織</t>
    <rPh sb="0" eb="2">
      <t>アンゼン</t>
    </rPh>
    <rPh sb="3" eb="4">
      <t>カカ</t>
    </rPh>
    <rPh sb="6" eb="8">
      <t>ソシキ</t>
    </rPh>
    <phoneticPr fontId="3"/>
  </si>
  <si>
    <t>安全に対する各階層・役職の役割と責任を明確にしている</t>
    <rPh sb="0" eb="2">
      <t>アンゼン</t>
    </rPh>
    <rPh sb="3" eb="4">
      <t>タイ</t>
    </rPh>
    <rPh sb="6" eb="9">
      <t>カクカイソウ</t>
    </rPh>
    <rPh sb="10" eb="12">
      <t>ヤクショク</t>
    </rPh>
    <rPh sb="13" eb="15">
      <t>ヤクワリ</t>
    </rPh>
    <rPh sb="16" eb="18">
      <t>セキニン</t>
    </rPh>
    <rPh sb="19" eb="21">
      <t>メイカク</t>
    </rPh>
    <phoneticPr fontId="3"/>
  </si>
  <si>
    <t>安全性向上のモチベーションを維持できるよう、組織として取り組んでいる</t>
    <rPh sb="0" eb="2">
      <t>アンゼン</t>
    </rPh>
    <rPh sb="2" eb="3">
      <t>セイ</t>
    </rPh>
    <rPh sb="3" eb="5">
      <t>コウジョウ</t>
    </rPh>
    <rPh sb="14" eb="16">
      <t>イジ</t>
    </rPh>
    <rPh sb="22" eb="24">
      <t>ソシキ</t>
    </rPh>
    <rPh sb="27" eb="28">
      <t>ト</t>
    </rPh>
    <rPh sb="29" eb="30">
      <t>ク</t>
    </rPh>
    <phoneticPr fontId="3"/>
  </si>
  <si>
    <t>安全管理</t>
    <rPh sb="0" eb="2">
      <t>アンゼン</t>
    </rPh>
    <rPh sb="2" eb="4">
      <t>カンリ</t>
    </rPh>
    <phoneticPr fontId="3"/>
  </si>
  <si>
    <t>安全情報</t>
    <rPh sb="0" eb="2">
      <t>アンゼン</t>
    </rPh>
    <rPh sb="2" eb="4">
      <t>ジョウホウ</t>
    </rPh>
    <phoneticPr fontId="3"/>
  </si>
  <si>
    <t>安全に関連する設計情報を部門間で共有するよう心掛けている</t>
    <rPh sb="0" eb="2">
      <t>アンゼン</t>
    </rPh>
    <rPh sb="3" eb="5">
      <t>カンレン</t>
    </rPh>
    <rPh sb="7" eb="9">
      <t>セッケイ</t>
    </rPh>
    <rPh sb="9" eb="11">
      <t>ジョウホウ</t>
    </rPh>
    <rPh sb="12" eb="14">
      <t>ブモン</t>
    </rPh>
    <rPh sb="14" eb="15">
      <t>カン</t>
    </rPh>
    <rPh sb="16" eb="18">
      <t>キョウユウ</t>
    </rPh>
    <rPh sb="22" eb="24">
      <t>ココロガ</t>
    </rPh>
    <phoneticPr fontId="3"/>
  </si>
  <si>
    <t>安全・安定な運転に関係のある保全情報を運転部門に伝達している</t>
    <rPh sb="0" eb="2">
      <t>アンゼン</t>
    </rPh>
    <rPh sb="3" eb="5">
      <t>アンテイ</t>
    </rPh>
    <rPh sb="6" eb="8">
      <t>ウンテン</t>
    </rPh>
    <rPh sb="9" eb="11">
      <t>カンケイ</t>
    </rPh>
    <rPh sb="14" eb="16">
      <t>ホゼン</t>
    </rPh>
    <rPh sb="16" eb="18">
      <t>ジョウホウ</t>
    </rPh>
    <rPh sb="19" eb="21">
      <t>ウンテン</t>
    </rPh>
    <rPh sb="21" eb="23">
      <t>ブモン</t>
    </rPh>
    <rPh sb="24" eb="26">
      <t>デンタツ</t>
    </rPh>
    <phoneticPr fontId="3"/>
  </si>
  <si>
    <t>マニュアル</t>
    <phoneticPr fontId="3"/>
  </si>
  <si>
    <t>運転手順書などのマニュアルには設計思想を織り込むようにしている</t>
    <rPh sb="0" eb="2">
      <t>ウンテン</t>
    </rPh>
    <rPh sb="2" eb="5">
      <t>テジュンショ</t>
    </rPh>
    <rPh sb="15" eb="17">
      <t>セッケイ</t>
    </rPh>
    <rPh sb="17" eb="19">
      <t>シソウ</t>
    </rPh>
    <rPh sb="20" eb="21">
      <t>オ</t>
    </rPh>
    <rPh sb="22" eb="23">
      <t>コ</t>
    </rPh>
    <phoneticPr fontId="3"/>
  </si>
  <si>
    <t>運転手順書などのマニュアルにはknow-whyが伝承できる工夫をしている</t>
    <rPh sb="0" eb="2">
      <t>ウンテン</t>
    </rPh>
    <rPh sb="2" eb="5">
      <t>テジュンショ</t>
    </rPh>
    <rPh sb="24" eb="26">
      <t>デンショウ</t>
    </rPh>
    <rPh sb="29" eb="31">
      <t>クフウ</t>
    </rPh>
    <phoneticPr fontId="3"/>
  </si>
  <si>
    <t>緊急シャットダウン、異常反応など、緊急時を想定したマニュアルを整備している</t>
    <rPh sb="0" eb="2">
      <t>キンキュウ</t>
    </rPh>
    <rPh sb="10" eb="12">
      <t>イジョウ</t>
    </rPh>
    <rPh sb="12" eb="14">
      <t>ハンオウ</t>
    </rPh>
    <rPh sb="17" eb="20">
      <t>キンキュウジ</t>
    </rPh>
    <rPh sb="21" eb="23">
      <t>ソウテイ</t>
    </rPh>
    <rPh sb="31" eb="33">
      <t>セイビ</t>
    </rPh>
    <phoneticPr fontId="3"/>
  </si>
  <si>
    <t>リスクアセスメント</t>
    <phoneticPr fontId="3"/>
  </si>
  <si>
    <t>定常運転状態を対象としてリスクアセスメントを実施している</t>
    <rPh sb="0" eb="2">
      <t>テイジョウ</t>
    </rPh>
    <rPh sb="2" eb="4">
      <t>ウンテン</t>
    </rPh>
    <rPh sb="4" eb="6">
      <t>ジョウタイ</t>
    </rPh>
    <rPh sb="7" eb="9">
      <t>タイショウ</t>
    </rPh>
    <rPh sb="22" eb="24">
      <t>ジッシ</t>
    </rPh>
    <phoneticPr fontId="3"/>
  </si>
  <si>
    <t>設備のスタートアップ/シャットダウン、緊急シャットダウン、異常反応等を想定し、非定常時のリスクアセスメントを実施している</t>
    <rPh sb="0" eb="2">
      <t>セツビ</t>
    </rPh>
    <rPh sb="19" eb="21">
      <t>キンキュウ</t>
    </rPh>
    <rPh sb="29" eb="31">
      <t>イジョウ</t>
    </rPh>
    <rPh sb="31" eb="33">
      <t>ハンオウ</t>
    </rPh>
    <rPh sb="33" eb="34">
      <t>ナド</t>
    </rPh>
    <rPh sb="35" eb="37">
      <t>ソウテイ</t>
    </rPh>
    <rPh sb="42" eb="43">
      <t>ジ</t>
    </rPh>
    <rPh sb="54" eb="56">
      <t>ジッシ</t>
    </rPh>
    <phoneticPr fontId="3"/>
  </si>
  <si>
    <t>変更管理</t>
    <rPh sb="0" eb="2">
      <t>ヘンコウ</t>
    </rPh>
    <rPh sb="2" eb="4">
      <t>カンリ</t>
    </rPh>
    <phoneticPr fontId="3"/>
  </si>
  <si>
    <t>変更管理システムを運用し、定期的に見直しを行っている</t>
    <rPh sb="0" eb="2">
      <t>ヘンコウ</t>
    </rPh>
    <rPh sb="2" eb="4">
      <t>カンリ</t>
    </rPh>
    <rPh sb="9" eb="11">
      <t>ウンヨウ</t>
    </rPh>
    <rPh sb="13" eb="16">
      <t>テイキテキ</t>
    </rPh>
    <rPh sb="17" eb="19">
      <t>ミナオ</t>
    </rPh>
    <rPh sb="21" eb="22">
      <t>オコナ</t>
    </rPh>
    <phoneticPr fontId="3"/>
  </si>
  <si>
    <t>設備、物質、運転条件等の変更時にはリスクアセスメントを実施している</t>
    <rPh sb="27" eb="29">
      <t>ジッシ</t>
    </rPh>
    <phoneticPr fontId="3"/>
  </si>
  <si>
    <t>変更がなされた場合、変更履歴がわかるよう管理している</t>
    <rPh sb="0" eb="2">
      <t>ヘンコウ</t>
    </rPh>
    <rPh sb="7" eb="9">
      <t>バアイ</t>
    </rPh>
    <rPh sb="10" eb="12">
      <t>ヘンコウ</t>
    </rPh>
    <rPh sb="12" eb="14">
      <t>リレキ</t>
    </rPh>
    <rPh sb="20" eb="22">
      <t>カンリ</t>
    </rPh>
    <phoneticPr fontId="3"/>
  </si>
  <si>
    <t>緊急時への対応・体制</t>
    <rPh sb="0" eb="3">
      <t>キンキュウジ</t>
    </rPh>
    <rPh sb="5" eb="7">
      <t>タイオウ</t>
    </rPh>
    <rPh sb="8" eb="10">
      <t>タイセイ</t>
    </rPh>
    <phoneticPr fontId="3"/>
  </si>
  <si>
    <t>事故、緊急事態を想定して、部門を超えた緊急時対応計画を策定している</t>
    <rPh sb="0" eb="2">
      <t>ジコ</t>
    </rPh>
    <rPh sb="3" eb="5">
      <t>キンキュウ</t>
    </rPh>
    <rPh sb="5" eb="7">
      <t>ジタイ</t>
    </rPh>
    <rPh sb="8" eb="10">
      <t>ソウテイ</t>
    </rPh>
    <rPh sb="13" eb="15">
      <t>ブモン</t>
    </rPh>
    <rPh sb="16" eb="17">
      <t>コ</t>
    </rPh>
    <rPh sb="19" eb="22">
      <t>キンキュウジ</t>
    </rPh>
    <rPh sb="22" eb="24">
      <t>タイオウ</t>
    </rPh>
    <rPh sb="24" eb="26">
      <t>ケイカク</t>
    </rPh>
    <rPh sb="27" eb="29">
      <t>サクテイ</t>
    </rPh>
    <phoneticPr fontId="3"/>
  </si>
  <si>
    <t>事故、緊急事態を想定した体制を確立し、各部門の役割・責任を明確にしている</t>
    <rPh sb="3" eb="5">
      <t>キンキュウ</t>
    </rPh>
    <rPh sb="5" eb="7">
      <t>ジタイ</t>
    </rPh>
    <rPh sb="8" eb="10">
      <t>ソウテイ</t>
    </rPh>
    <rPh sb="12" eb="14">
      <t>タイセイ</t>
    </rPh>
    <rPh sb="15" eb="17">
      <t>カクリツ</t>
    </rPh>
    <rPh sb="19" eb="22">
      <t>カクブモン</t>
    </rPh>
    <rPh sb="23" eb="25">
      <t>ヤクワリ</t>
    </rPh>
    <rPh sb="26" eb="28">
      <t>セキニン</t>
    </rPh>
    <rPh sb="29" eb="31">
      <t>メイカク</t>
    </rPh>
    <phoneticPr fontId="3"/>
  </si>
  <si>
    <t>事例の水平展開</t>
    <rPh sb="0" eb="2">
      <t>ジレイ</t>
    </rPh>
    <rPh sb="3" eb="5">
      <t>スイヘイ</t>
    </rPh>
    <rPh sb="5" eb="7">
      <t>テンカイ</t>
    </rPh>
    <phoneticPr fontId="3"/>
  </si>
  <si>
    <t>自社の事故・異常に対する再発防止策を検討し、水平展開を行っている</t>
    <rPh sb="9" eb="10">
      <t>タイ</t>
    </rPh>
    <rPh sb="18" eb="20">
      <t>ケントウ</t>
    </rPh>
    <rPh sb="27" eb="28">
      <t>オコナ</t>
    </rPh>
    <phoneticPr fontId="3"/>
  </si>
  <si>
    <t>他社の事故事例を収集し、類似事故防止のため安全対策の水平展開を行っている</t>
    <rPh sb="12" eb="14">
      <t>ルイジ</t>
    </rPh>
    <rPh sb="14" eb="16">
      <t>ジコ</t>
    </rPh>
    <rPh sb="16" eb="18">
      <t>ボウシ</t>
    </rPh>
    <rPh sb="31" eb="32">
      <t>オコナ</t>
    </rPh>
    <phoneticPr fontId="3"/>
  </si>
  <si>
    <t>協力会社との連携</t>
    <rPh sb="0" eb="2">
      <t>キョウリョク</t>
    </rPh>
    <rPh sb="2" eb="4">
      <t>カイシャ</t>
    </rPh>
    <rPh sb="6" eb="8">
      <t>レンケイ</t>
    </rPh>
    <phoneticPr fontId="3"/>
  </si>
  <si>
    <t>協力会社と安全に関する情報を共有するようにしている</t>
    <rPh sb="0" eb="2">
      <t>キョウリョク</t>
    </rPh>
    <rPh sb="2" eb="4">
      <t>カイシャ</t>
    </rPh>
    <rPh sb="5" eb="7">
      <t>アンゼン</t>
    </rPh>
    <rPh sb="8" eb="9">
      <t>カン</t>
    </rPh>
    <rPh sb="11" eb="13">
      <t>ジョウホウ</t>
    </rPh>
    <rPh sb="14" eb="16">
      <t>キョウユウ</t>
    </rPh>
    <phoneticPr fontId="3"/>
  </si>
  <si>
    <t>協力会社と定期的にコミュニケーションをはかり、事故予防に努めている</t>
    <rPh sb="0" eb="2">
      <t>キョウリョク</t>
    </rPh>
    <rPh sb="2" eb="4">
      <t>カイシャ</t>
    </rPh>
    <rPh sb="5" eb="8">
      <t>テイキテキ</t>
    </rPh>
    <rPh sb="23" eb="25">
      <t>ジコ</t>
    </rPh>
    <rPh sb="25" eb="27">
      <t>ヨボウ</t>
    </rPh>
    <rPh sb="28" eb="29">
      <t>ツト</t>
    </rPh>
    <phoneticPr fontId="3"/>
  </si>
  <si>
    <t>安全教育</t>
    <rPh sb="0" eb="2">
      <t>アンゼン</t>
    </rPh>
    <rPh sb="2" eb="4">
      <t>キョウイク</t>
    </rPh>
    <phoneticPr fontId="3"/>
  </si>
  <si>
    <t>安全教育
教育システム</t>
    <rPh sb="0" eb="2">
      <t>アンゼン</t>
    </rPh>
    <rPh sb="2" eb="4">
      <t>キョウイク</t>
    </rPh>
    <rPh sb="5" eb="7">
      <t>キョウイク</t>
    </rPh>
    <phoneticPr fontId="3"/>
  </si>
  <si>
    <t>危険感性向上のための体験教育・訓練を実施している</t>
    <rPh sb="0" eb="2">
      <t>キケン</t>
    </rPh>
    <rPh sb="2" eb="4">
      <t>カンセイ</t>
    </rPh>
    <rPh sb="4" eb="6">
      <t>コウジョウ</t>
    </rPh>
    <rPh sb="10" eb="12">
      <t>タイケン</t>
    </rPh>
    <rPh sb="12" eb="14">
      <t>キョウイク</t>
    </rPh>
    <rPh sb="15" eb="17">
      <t>クンレン</t>
    </rPh>
    <rPh sb="18" eb="20">
      <t>ジッシ</t>
    </rPh>
    <phoneticPr fontId="3"/>
  </si>
  <si>
    <t>安全教育において各人のリスク予知能力向上のための教育を実施している</t>
    <rPh sb="14" eb="16">
      <t>ヨチ</t>
    </rPh>
    <rPh sb="16" eb="18">
      <t>ノウリョク</t>
    </rPh>
    <rPh sb="18" eb="20">
      <t>コウジョウ</t>
    </rPh>
    <rPh sb="24" eb="26">
      <t>キョウイク</t>
    </rPh>
    <rPh sb="27" eb="29">
      <t>ジッシ</t>
    </rPh>
    <phoneticPr fontId="3"/>
  </si>
  <si>
    <t>装置の設計思想が理解でき、かつ、伝承ができるよう教育に工夫をしている</t>
  </si>
  <si>
    <t>緊急事態への対応能力を強化するための教育・訓練を行っている</t>
    <rPh sb="0" eb="2">
      <t>キンキュウ</t>
    </rPh>
    <rPh sb="2" eb="4">
      <t>ジタイ</t>
    </rPh>
    <rPh sb="6" eb="8">
      <t>タイオウ</t>
    </rPh>
    <rPh sb="8" eb="10">
      <t>ノウリョク</t>
    </rPh>
    <rPh sb="11" eb="13">
      <t>キョウカ</t>
    </rPh>
    <rPh sb="18" eb="20">
      <t>キョウイク</t>
    </rPh>
    <rPh sb="21" eb="23">
      <t>クンレン</t>
    </rPh>
    <rPh sb="24" eb="25">
      <t>オコナ</t>
    </rPh>
    <phoneticPr fontId="3"/>
  </si>
  <si>
    <t>人材育成・技術伝承</t>
    <phoneticPr fontId="3"/>
  </si>
  <si>
    <t>物質特性、反応、プロセス安全などに精通する人材を育成している</t>
    <rPh sb="24" eb="26">
      <t>イクセイ</t>
    </rPh>
    <phoneticPr fontId="3"/>
  </si>
  <si>
    <t>リスクアセスメントを適切に実施できる人材を育成している</t>
    <rPh sb="10" eb="12">
      <t>テキセツ</t>
    </rPh>
    <rPh sb="13" eb="15">
      <t>ジッシ</t>
    </rPh>
    <rPh sb="18" eb="20">
      <t>ジンザイ</t>
    </rPh>
    <rPh sb="21" eb="23">
      <t>イクセイ</t>
    </rPh>
    <phoneticPr fontId="3"/>
  </si>
  <si>
    <t>(現場の)設備保全</t>
    <rPh sb="1" eb="3">
      <t>ゲンバ</t>
    </rPh>
    <rPh sb="5" eb="7">
      <t>セツビ</t>
    </rPh>
    <rPh sb="7" eb="9">
      <t>ホゼン</t>
    </rPh>
    <phoneticPr fontId="3"/>
  </si>
  <si>
    <t>機器・安全システムの健全性確保
劣化予測・余寿命評価</t>
    <phoneticPr fontId="3"/>
  </si>
  <si>
    <t>安全システムの保全プログラムを整備し、機能維持を図っている</t>
    <rPh sb="0" eb="2">
      <t>アンゼン</t>
    </rPh>
    <rPh sb="7" eb="9">
      <t>ホゼン</t>
    </rPh>
    <rPh sb="15" eb="17">
      <t>セイビ</t>
    </rPh>
    <rPh sb="19" eb="21">
      <t>キノウ</t>
    </rPh>
    <rPh sb="21" eb="23">
      <t>イジ</t>
    </rPh>
    <rPh sb="24" eb="25">
      <t>ハカ</t>
    </rPh>
    <phoneticPr fontId="3"/>
  </si>
  <si>
    <t>最新の検査・診断技術を活用し劣化予測・余寿命評価を行っている</t>
    <rPh sb="14" eb="16">
      <t>レッカ</t>
    </rPh>
    <rPh sb="16" eb="18">
      <t>ヨソク</t>
    </rPh>
    <rPh sb="19" eb="20">
      <t>ヨ</t>
    </rPh>
    <rPh sb="20" eb="22">
      <t>ジュミョウ</t>
    </rPh>
    <rPh sb="22" eb="24">
      <t>ヒョウカ</t>
    </rPh>
    <rPh sb="25" eb="26">
      <t>オコナ</t>
    </rPh>
    <phoneticPr fontId="3"/>
  </si>
  <si>
    <t>安全監査</t>
    <rPh sb="0" eb="2">
      <t>アンゼン</t>
    </rPh>
    <rPh sb="2" eb="4">
      <t>カンサ</t>
    </rPh>
    <phoneticPr fontId="3"/>
  </si>
  <si>
    <t>監査</t>
    <rPh sb="0" eb="2">
      <t>カンサ</t>
    </rPh>
    <phoneticPr fontId="3"/>
  </si>
  <si>
    <t>安全への取り組みの内部監査を実施している</t>
    <rPh sb="0" eb="2">
      <t>アンゼン</t>
    </rPh>
    <rPh sb="4" eb="5">
      <t>ト</t>
    </rPh>
    <rPh sb="6" eb="7">
      <t>ク</t>
    </rPh>
    <rPh sb="9" eb="11">
      <t>ナイブ</t>
    </rPh>
    <rPh sb="11" eb="13">
      <t>カンサ</t>
    </rPh>
    <rPh sb="14" eb="16">
      <t>ジッシ</t>
    </rPh>
    <phoneticPr fontId="3"/>
  </si>
  <si>
    <t>安全への取り組みに特化した外部監査を実施している</t>
    <rPh sb="0" eb="2">
      <t>アンゼン</t>
    </rPh>
    <rPh sb="4" eb="5">
      <t>ト</t>
    </rPh>
    <rPh sb="6" eb="7">
      <t>ク</t>
    </rPh>
    <rPh sb="9" eb="11">
      <t>トッカ</t>
    </rPh>
    <rPh sb="13" eb="15">
      <t>ガイブ</t>
    </rPh>
    <rPh sb="15" eb="17">
      <t>カンサ</t>
    </rPh>
    <rPh sb="18" eb="20">
      <t>ジッシ</t>
    </rPh>
    <phoneticPr fontId="3"/>
  </si>
  <si>
    <t>資源の投入</t>
    <rPh sb="0" eb="2">
      <t>シゲン</t>
    </rPh>
    <rPh sb="3" eb="5">
      <t>トウニュウ</t>
    </rPh>
    <phoneticPr fontId="3"/>
  </si>
  <si>
    <t>プロセス事故防止のため、安全システム（安全インターロック、異常監視システム等）の充実を図っている</t>
    <rPh sb="4" eb="6">
      <t>ジコ</t>
    </rPh>
    <rPh sb="6" eb="8">
      <t>ボウシ</t>
    </rPh>
    <rPh sb="12" eb="14">
      <t>アンゼン</t>
    </rPh>
    <rPh sb="19" eb="21">
      <t>アンゼン</t>
    </rPh>
    <rPh sb="29" eb="31">
      <t>イジョウ</t>
    </rPh>
    <rPh sb="31" eb="33">
      <t>カンシ</t>
    </rPh>
    <rPh sb="37" eb="38">
      <t>ナド</t>
    </rPh>
    <rPh sb="40" eb="42">
      <t>ジュウジツ</t>
    </rPh>
    <rPh sb="43" eb="44">
      <t>ハカ</t>
    </rPh>
    <phoneticPr fontId="3"/>
  </si>
  <si>
    <t>適正なワーク管理</t>
    <rPh sb="0" eb="2">
      <t>テキセイ</t>
    </rPh>
    <rPh sb="6" eb="8">
      <t>カンリ</t>
    </rPh>
    <phoneticPr fontId="3"/>
  </si>
  <si>
    <t>人材の適正配置</t>
    <rPh sb="0" eb="2">
      <t>ジンザイ</t>
    </rPh>
    <rPh sb="3" eb="5">
      <t>テキセイ</t>
    </rPh>
    <rPh sb="5" eb="7">
      <t>ハイチ</t>
    </rPh>
    <phoneticPr fontId="3"/>
  </si>
  <si>
    <t>プロセス事故防止にあたり、安全対策を指示できる人材を確保し、配置している</t>
    <rPh sb="26" eb="28">
      <t>カクホ</t>
    </rPh>
    <rPh sb="30" eb="32">
      <t>ハイチ</t>
    </rPh>
    <phoneticPr fontId="3"/>
  </si>
  <si>
    <t>想定される緊急事態や事故に対処するための人材を配置している</t>
    <rPh sb="0" eb="2">
      <t>ソウテイ</t>
    </rPh>
    <rPh sb="5" eb="7">
      <t>キンキュウ</t>
    </rPh>
    <rPh sb="7" eb="9">
      <t>ジタイ</t>
    </rPh>
    <rPh sb="10" eb="12">
      <t>ジコ</t>
    </rPh>
    <rPh sb="13" eb="15">
      <t>タイショ</t>
    </rPh>
    <rPh sb="20" eb="22">
      <t>ジンザイ</t>
    </rPh>
    <rPh sb="23" eb="25">
      <t>ハイチ</t>
    </rPh>
    <phoneticPr fontId="3"/>
  </si>
  <si>
    <t>組織風土</t>
    <phoneticPr fontId="3"/>
  </si>
  <si>
    <t>安全への積極関与</t>
    <rPh sb="0" eb="2">
      <t>アンゼン</t>
    </rPh>
    <rPh sb="4" eb="6">
      <t>セッキョク</t>
    </rPh>
    <rPh sb="6" eb="8">
      <t>カンヨ</t>
    </rPh>
    <phoneticPr fontId="3"/>
  </si>
  <si>
    <t>安全への積極関与
（マネジメントの意識・行動）</t>
    <rPh sb="0" eb="2">
      <t>アンゼン</t>
    </rPh>
    <rPh sb="4" eb="6">
      <t>セッキョク</t>
    </rPh>
    <rPh sb="6" eb="8">
      <t>カンヨ</t>
    </rPh>
    <rPh sb="17" eb="19">
      <t>イシキ</t>
    </rPh>
    <rPh sb="20" eb="22">
      <t>コウドウ</t>
    </rPh>
    <phoneticPr fontId="3"/>
  </si>
  <si>
    <t>管理層が率先垂範して現場モチベーションの向上に努めている</t>
    <rPh sb="23" eb="24">
      <t>ツト</t>
    </rPh>
    <phoneticPr fontId="3"/>
  </si>
  <si>
    <t>管理層が積極的に安全への取り組みの形骸化防止に努めている</t>
    <rPh sb="23" eb="24">
      <t>ツト</t>
    </rPh>
    <phoneticPr fontId="3"/>
  </si>
  <si>
    <t>部門間の連携</t>
    <phoneticPr fontId="3"/>
  </si>
  <si>
    <t>設備の健全性維持のため、部門間で適切に連携を図っている</t>
    <rPh sb="0" eb="2">
      <t>セツビ</t>
    </rPh>
    <rPh sb="3" eb="6">
      <t>ケンゼンセイ</t>
    </rPh>
    <rPh sb="6" eb="8">
      <t>イジ</t>
    </rPh>
    <rPh sb="12" eb="14">
      <t>ブモン</t>
    </rPh>
    <rPh sb="14" eb="15">
      <t>アイダ</t>
    </rPh>
    <rPh sb="16" eb="18">
      <t>テキセツ</t>
    </rPh>
    <rPh sb="19" eb="21">
      <t>レンケイ</t>
    </rPh>
    <rPh sb="22" eb="23">
      <t>ハカ</t>
    </rPh>
    <phoneticPr fontId="3"/>
  </si>
  <si>
    <t>プロセスや設備の弱点改善のため、部門間で適切に連携を図っている</t>
    <rPh sb="5" eb="7">
      <t>セツビ</t>
    </rPh>
    <rPh sb="8" eb="10">
      <t>ジャクテン</t>
    </rPh>
    <rPh sb="10" eb="12">
      <t>カイゼン</t>
    </rPh>
    <rPh sb="16" eb="18">
      <t>ブモン</t>
    </rPh>
    <rPh sb="18" eb="19">
      <t>カン</t>
    </rPh>
    <rPh sb="20" eb="22">
      <t>テキセツ</t>
    </rPh>
    <rPh sb="23" eb="25">
      <t>レンケイ</t>
    </rPh>
    <rPh sb="26" eb="27">
      <t>ハカ</t>
    </rPh>
    <phoneticPr fontId="3"/>
  </si>
  <si>
    <t>強化実施項目</t>
    <rPh sb="0" eb="2">
      <t>キョウカ</t>
    </rPh>
    <rPh sb="2" eb="4">
      <t>ジッシ</t>
    </rPh>
    <rPh sb="4" eb="6">
      <t>コウモク</t>
    </rPh>
    <phoneticPr fontId="3"/>
  </si>
  <si>
    <t>現場保安力構成要素</t>
    <rPh sb="0" eb="2">
      <t>ゲンバ</t>
    </rPh>
    <rPh sb="2" eb="4">
      <t>ホアン</t>
    </rPh>
    <rPh sb="4" eb="5">
      <t>リョク</t>
    </rPh>
    <rPh sb="5" eb="7">
      <t>コウセイ</t>
    </rPh>
    <rPh sb="7" eb="9">
      <t>ヨウソ</t>
    </rPh>
    <phoneticPr fontId="3"/>
  </si>
  <si>
    <t>安全への主体的取組による安全の確保と被害の局限化</t>
    <rPh sb="0" eb="2">
      <t>アンゼン</t>
    </rPh>
    <rPh sb="4" eb="7">
      <t>シュタイテキ</t>
    </rPh>
    <rPh sb="7" eb="9">
      <t>トリクミ</t>
    </rPh>
    <rPh sb="12" eb="14">
      <t>アンゼン</t>
    </rPh>
    <rPh sb="15" eb="17">
      <t>カクホ</t>
    </rPh>
    <rPh sb="18" eb="20">
      <t>ヒガイ</t>
    </rPh>
    <rPh sb="21" eb="23">
      <t>キョクゲン</t>
    </rPh>
    <rPh sb="23" eb="24">
      <t>カ</t>
    </rPh>
    <phoneticPr fontId="3"/>
  </si>
  <si>
    <t>安全問題発生への対応</t>
    <rPh sb="0" eb="2">
      <t>アンゼン</t>
    </rPh>
    <rPh sb="2" eb="4">
      <t>モンダイ</t>
    </rPh>
    <rPh sb="4" eb="6">
      <t>ハッセイ</t>
    </rPh>
    <rPh sb="8" eb="10">
      <t>タイオウ</t>
    </rPh>
    <phoneticPr fontId="3"/>
  </si>
  <si>
    <t>設備・機器の
健全性維持と
作業の安全化</t>
    <rPh sb="0" eb="2">
      <t>セツビ</t>
    </rPh>
    <rPh sb="3" eb="5">
      <t>キキ</t>
    </rPh>
    <rPh sb="7" eb="10">
      <t>ケンゼンセイ</t>
    </rPh>
    <rPh sb="10" eb="12">
      <t>イジ</t>
    </rPh>
    <rPh sb="14" eb="16">
      <t>サギョウ</t>
    </rPh>
    <rPh sb="17" eb="20">
      <t>アンゼンカ</t>
    </rPh>
    <phoneticPr fontId="3"/>
  </si>
  <si>
    <t>組織内・組織間の適切な
コミュニケーション</t>
    <rPh sb="0" eb="2">
      <t>ソシキ</t>
    </rPh>
    <rPh sb="2" eb="3">
      <t>ナイ</t>
    </rPh>
    <rPh sb="4" eb="6">
      <t>ソシキ</t>
    </rPh>
    <rPh sb="6" eb="7">
      <t>カン</t>
    </rPh>
    <rPh sb="8" eb="10">
      <t>テキセツ</t>
    </rPh>
    <phoneticPr fontId="3"/>
  </si>
  <si>
    <t>活力のある
安全活動</t>
    <rPh sb="0" eb="2">
      <t>カツリョク</t>
    </rPh>
    <rPh sb="6" eb="8">
      <t>アンゼン</t>
    </rPh>
    <rPh sb="8" eb="10">
      <t>カツドウ</t>
    </rPh>
    <phoneticPr fontId="3"/>
  </si>
  <si>
    <t>経営層の安全理念・方針の理解</t>
    <rPh sb="0" eb="2">
      <t>ケイエイ</t>
    </rPh>
    <rPh sb="2" eb="3">
      <t>ソウ</t>
    </rPh>
    <rPh sb="4" eb="6">
      <t>アンゼン</t>
    </rPh>
    <rPh sb="6" eb="8">
      <t>リネン</t>
    </rPh>
    <rPh sb="9" eb="11">
      <t>ホウシン</t>
    </rPh>
    <rPh sb="12" eb="14">
      <t>リカイ</t>
    </rPh>
    <phoneticPr fontId="3"/>
  </si>
  <si>
    <t>プロセス・作業の危険性理解(危険源予知・リスク評価）</t>
    <rPh sb="5" eb="7">
      <t>サギョウ</t>
    </rPh>
    <rPh sb="8" eb="11">
      <t>キケンセイ</t>
    </rPh>
    <rPh sb="11" eb="13">
      <t>リカイ</t>
    </rPh>
    <rPh sb="14" eb="16">
      <t>キケン</t>
    </rPh>
    <rPh sb="16" eb="17">
      <t>ゲン</t>
    </rPh>
    <rPh sb="17" eb="19">
      <t>ヨチ</t>
    </rPh>
    <rPh sb="23" eb="25">
      <t>ヒョウカ</t>
    </rPh>
    <phoneticPr fontId="3"/>
  </si>
  <si>
    <t>異常発生時の適切な対処</t>
    <rPh sb="0" eb="2">
      <t>イジョウ</t>
    </rPh>
    <rPh sb="2" eb="4">
      <t>ハッセイ</t>
    </rPh>
    <rPh sb="4" eb="5">
      <t>ジ</t>
    </rPh>
    <rPh sb="6" eb="8">
      <t>テキセツ</t>
    </rPh>
    <rPh sb="9" eb="11">
      <t>タイショ</t>
    </rPh>
    <phoneticPr fontId="3"/>
  </si>
  <si>
    <t>事故発生時の被害の局限化</t>
    <rPh sb="0" eb="2">
      <t>ジコ</t>
    </rPh>
    <rPh sb="2" eb="4">
      <t>ハッセイ</t>
    </rPh>
    <rPh sb="4" eb="5">
      <t>ジ</t>
    </rPh>
    <rPh sb="6" eb="8">
      <t>ヒガイ</t>
    </rPh>
    <rPh sb="9" eb="11">
      <t>キョクゲン</t>
    </rPh>
    <rPh sb="11" eb="12">
      <t>カ</t>
    </rPh>
    <phoneticPr fontId="3"/>
  </si>
  <si>
    <t>安全問題の認識と
安全の確保</t>
    <rPh sb="0" eb="2">
      <t>アンゼン</t>
    </rPh>
    <rPh sb="2" eb="4">
      <t>モンダイ</t>
    </rPh>
    <rPh sb="5" eb="7">
      <t>ニンシキ</t>
    </rPh>
    <rPh sb="9" eb="11">
      <t>アンゼン</t>
    </rPh>
    <rPh sb="12" eb="14">
      <t>カクホ</t>
    </rPh>
    <phoneticPr fontId="3"/>
  </si>
  <si>
    <t xml:space="preserve">　　　　　　　　　　　　　　　　　　　　　　　　　　　　　　　　　　　　　　　　　　　　　　　　　　
　　　　　　　　　　　　　　　　　　　　　　　　　　　　　　　　　　　　　　　　　現場保安力構成要素
　　　現場保安力強化要素
</t>
    <phoneticPr fontId="3"/>
  </si>
  <si>
    <t>異常の
予兆検知</t>
    <rPh sb="0" eb="2">
      <t>イジョウ</t>
    </rPh>
    <rPh sb="4" eb="6">
      <t>ヨチョウ</t>
    </rPh>
    <rPh sb="6" eb="8">
      <t>ケンチ</t>
    </rPh>
    <phoneticPr fontId="3"/>
  </si>
  <si>
    <t>評価点
(0～12)</t>
    <rPh sb="0" eb="2">
      <t>ヒョウカ</t>
    </rPh>
    <rPh sb="2" eb="3">
      <t>テン</t>
    </rPh>
    <phoneticPr fontId="1"/>
  </si>
  <si>
    <t>レベル
(1～5)</t>
    <phoneticPr fontId="1"/>
  </si>
  <si>
    <t>合計点</t>
    <rPh sb="0" eb="2">
      <t>ゴウケイ</t>
    </rPh>
    <rPh sb="2" eb="3">
      <t>テン</t>
    </rPh>
    <phoneticPr fontId="1"/>
  </si>
  <si>
    <t>レベル3に
対する割合</t>
    <rPh sb="6" eb="7">
      <t>タイ</t>
    </rPh>
    <rPh sb="9" eb="11">
      <t>ワリアイ</t>
    </rPh>
    <phoneticPr fontId="1"/>
  </si>
  <si>
    <t>レベル4に
対する割合</t>
    <rPh sb="6" eb="7">
      <t>タイ</t>
    </rPh>
    <rPh sb="9" eb="11">
      <t>ワリアイ</t>
    </rPh>
    <phoneticPr fontId="1"/>
  </si>
  <si>
    <t>レベル
(1～5)</t>
    <phoneticPr fontId="1"/>
  </si>
  <si>
    <t>リスクアセスメント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</si>
</sst>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3"/>
      <charset val="128"/>
    </font>
    <font>
      <b/>
      <sz val="14"/>
      <color theme="1"/>
      <name val="ＭＳ Ｐゴシック"/>
      <family val="3"/>
      <charset val="128"/>
      <scheme val="minor"/>
    </font>
    <font>
      <sz val="12"/>
      <color theme="1"/>
      <name val="Century"/>
      <family val="1"/>
    </font>
    <font>
      <sz val="11"/>
      <color theme="1"/>
      <name val="Century"/>
      <family val="1"/>
    </font>
    <font>
      <sz val="12"/>
      <color theme="1"/>
      <name val="ＭＳ Ｐゴシック"/>
      <family val="3"/>
      <charset val="128"/>
      <scheme val="minor"/>
    </font>
    <font>
      <b/>
      <sz val="12"/>
      <color theme="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diagonal/>
    </border>
    <border>
      <left/>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2" borderId="0" xfId="0" applyFill="1">
      <alignment vertical="center"/>
    </xf>
    <xf numFmtId="0" fontId="7" fillId="2" borderId="36" xfId="0" applyFont="1" applyFill="1" applyBorder="1" applyAlignment="1">
      <alignment horizontal="center" vertical="center" wrapText="1"/>
    </xf>
    <xf numFmtId="0" fontId="7" fillId="2" borderId="38"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7" fillId="2" borderId="40"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41" xfId="0" applyFont="1" applyFill="1" applyBorder="1" applyAlignment="1">
      <alignment horizontal="left"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2"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7" fillId="2" borderId="16" xfId="0" applyFont="1" applyFill="1" applyBorder="1" applyAlignment="1">
      <alignment horizontal="center" vertical="center" wrapText="1"/>
    </xf>
    <xf numFmtId="0" fontId="7" fillId="2" borderId="43" xfId="0" applyFont="1" applyFill="1" applyBorder="1" applyAlignment="1">
      <alignment horizontal="left" vertical="center" wrapText="1"/>
    </xf>
    <xf numFmtId="0" fontId="7" fillId="2" borderId="17" xfId="0" applyFont="1" applyFill="1" applyBorder="1" applyAlignment="1">
      <alignment horizontal="center" vertical="center" wrapText="1"/>
    </xf>
    <xf numFmtId="0" fontId="7" fillId="2" borderId="44" xfId="0" applyFont="1" applyFill="1" applyBorder="1" applyAlignment="1">
      <alignment horizontal="left" vertical="center" wrapText="1"/>
    </xf>
    <xf numFmtId="0" fontId="5" fillId="0" borderId="4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6" fillId="0" borderId="5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5"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48" xfId="0" applyFont="1" applyBorder="1" applyAlignment="1">
      <alignment horizontal="center" vertical="center"/>
    </xf>
    <xf numFmtId="0" fontId="6" fillId="0" borderId="50" xfId="0" applyFont="1" applyBorder="1" applyAlignment="1">
      <alignment horizontal="center" vertical="center"/>
    </xf>
    <xf numFmtId="9" fontId="6" fillId="0" borderId="49" xfId="0" applyNumberFormat="1" applyFont="1" applyBorder="1" applyAlignment="1">
      <alignment horizontal="center" vertical="center"/>
    </xf>
    <xf numFmtId="9" fontId="6" fillId="0" borderId="46" xfId="0" applyNumberFormat="1" applyFont="1" applyBorder="1" applyAlignment="1">
      <alignment horizontal="center" vertical="center"/>
    </xf>
    <xf numFmtId="9" fontId="6" fillId="0" borderId="56" xfId="0" applyNumberFormat="1" applyFont="1" applyBorder="1" applyAlignment="1">
      <alignment horizontal="center" vertical="center"/>
    </xf>
    <xf numFmtId="0" fontId="0" fillId="0" borderId="55" xfId="0" applyBorder="1">
      <alignment vertical="center"/>
    </xf>
    <xf numFmtId="9" fontId="6" fillId="0" borderId="51"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6"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6" xfId="0" applyFont="1" applyFill="1" applyBorder="1" applyAlignment="1">
      <alignment horizontal="center" vertical="top" textRotation="255"/>
    </xf>
    <xf numFmtId="0" fontId="8" fillId="2" borderId="13" xfId="0" applyFont="1" applyFill="1" applyBorder="1" applyAlignment="1">
      <alignment horizontal="center" vertical="top" textRotation="255"/>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xf>
    <xf numFmtId="0" fontId="10" fillId="2" borderId="2" xfId="0" applyFont="1" applyFill="1" applyBorder="1" applyAlignment="1">
      <alignment horizontal="center" vertical="center" wrapText="1"/>
    </xf>
    <xf numFmtId="0" fontId="8" fillId="2" borderId="20"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7" fillId="2" borderId="21"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35"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11" fillId="3" borderId="47"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30"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48030173092556"/>
          <c:y val="0.12269471420678257"/>
          <c:w val="0.50235079797683579"/>
          <c:h val="0.73593014702588044"/>
        </c:manualLayout>
      </c:layout>
      <c:radarChart>
        <c:radarStyle val="marker"/>
        <c:varyColors val="0"/>
        <c:ser>
          <c:idx val="0"/>
          <c:order val="0"/>
          <c:tx>
            <c:v>経営層の安全理念・方針の理解</c:v>
          </c:tx>
          <c:spPr>
            <a:ln w="44450" cap="rnd">
              <a:solidFill>
                <a:srgbClr val="FF0000"/>
              </a:solidFill>
              <a:round/>
            </a:ln>
            <a:effectLst/>
          </c:spPr>
          <c:marker>
            <c:symbol val="none"/>
          </c:marker>
          <c:val>
            <c:numRef>
              <c:f>'評価シート（記入例）'!$I$56:$N$56</c:f>
              <c:numCache>
                <c:formatCode>0%</c:formatCode>
                <c:ptCount val="6"/>
                <c:pt idx="0">
                  <c:v>0.53274336283185841</c:v>
                </c:pt>
                <c:pt idx="1">
                  <c:v>0.74011976047904193</c:v>
                </c:pt>
                <c:pt idx="2">
                  <c:v>0.70176470588235296</c:v>
                </c:pt>
                <c:pt idx="3">
                  <c:v>0.71153846153846156</c:v>
                </c:pt>
                <c:pt idx="4">
                  <c:v>0.68396946564885497</c:v>
                </c:pt>
                <c:pt idx="5">
                  <c:v>0.69203539823008853</c:v>
                </c:pt>
              </c:numCache>
            </c:numRef>
          </c:val>
        </c:ser>
        <c:ser>
          <c:idx val="1"/>
          <c:order val="1"/>
          <c:marker>
            <c:symbol val="none"/>
          </c:marker>
          <c:val>
            <c:numLit>
              <c:formatCode>General</c:formatCode>
              <c:ptCount val="1"/>
              <c:pt idx="0">
                <c:v>1</c:v>
              </c:pt>
            </c:numLit>
          </c:val>
        </c:ser>
        <c:dLbls>
          <c:showLegendKey val="0"/>
          <c:showVal val="0"/>
          <c:showCatName val="0"/>
          <c:showSerName val="0"/>
          <c:showPercent val="0"/>
          <c:showBubbleSize val="0"/>
        </c:dLbls>
        <c:axId val="416557048"/>
        <c:axId val="416556656"/>
      </c:radarChart>
      <c:catAx>
        <c:axId val="4165570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56656"/>
        <c:crosses val="autoZero"/>
        <c:auto val="1"/>
        <c:lblAlgn val="ctr"/>
        <c:lblOffset val="100"/>
        <c:noMultiLvlLbl val="0"/>
      </c:catAx>
      <c:valAx>
        <c:axId val="416556656"/>
        <c:scaling>
          <c:orientation val="minMax"/>
          <c:max val="0.75000000000000011"/>
          <c:min val="0.5"/>
        </c:scaling>
        <c:delete val="0"/>
        <c:axPos val="l"/>
        <c:majorGridlines>
          <c:spPr>
            <a:ln w="9525" cap="flat" cmpd="sng" algn="ctr">
              <a:solidFill>
                <a:schemeClr val="tx1"/>
              </a:solidFill>
              <a:round/>
            </a:ln>
            <a:effectLst/>
          </c:spPr>
        </c:majorGridlines>
        <c:numFmt formatCode="0%" sourceLinked="1"/>
        <c:majorTickMark val="out"/>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57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1134574923692"/>
          <c:y val="9.4323865605339216E-2"/>
          <c:w val="0.51333298923364501"/>
          <c:h val="0.73956455971236923"/>
        </c:manualLayout>
      </c:layout>
      <c:radarChart>
        <c:radarStyle val="marker"/>
        <c:varyColors val="0"/>
        <c:ser>
          <c:idx val="0"/>
          <c:order val="0"/>
          <c:spPr>
            <a:ln w="44450" cap="rnd">
              <a:solidFill>
                <a:srgbClr val="FF0000"/>
              </a:solidFill>
              <a:round/>
            </a:ln>
            <a:effectLst/>
          </c:spPr>
          <c:marker>
            <c:symbol val="none"/>
          </c:marker>
          <c:val>
            <c:numRef>
              <c:f>評価シート!$I$56:$N$56</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416555872"/>
        <c:axId val="416558224"/>
      </c:radarChart>
      <c:catAx>
        <c:axId val="41655587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58224"/>
        <c:crosses val="autoZero"/>
        <c:auto val="1"/>
        <c:lblAlgn val="ctr"/>
        <c:lblOffset val="100"/>
        <c:noMultiLvlLbl val="0"/>
      </c:catAx>
      <c:valAx>
        <c:axId val="416558224"/>
        <c:scaling>
          <c:orientation val="minMax"/>
        </c:scaling>
        <c:delete val="0"/>
        <c:axPos val="l"/>
        <c:majorGridlines>
          <c:spPr>
            <a:ln w="9525" cap="flat" cmpd="sng" algn="ctr">
              <a:solidFill>
                <a:schemeClr val="tx1"/>
              </a:solidFill>
              <a:round/>
            </a:ln>
            <a:effectLst/>
          </c:spPr>
        </c:majorGridlines>
        <c:numFmt formatCode="0%" sourceLinked="1"/>
        <c:majorTickMark val="out"/>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5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0</xdr:rowOff>
    </xdr:from>
    <xdr:ext cx="385555" cy="92398"/>
    <xdr:sp macro="" textlink="">
      <xdr:nvSpPr>
        <xdr:cNvPr id="2" name="テキスト ボックス 1"/>
        <xdr:cNvSpPr txBox="1"/>
      </xdr:nvSpPr>
      <xdr:spPr>
        <a:xfrm>
          <a:off x="3726180" y="31242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lang="ja-JP" altLang="en-US"/>
        </a:p>
      </xdr:txBody>
    </xdr:sp>
    <xdr:clientData/>
  </xdr:oneCellAnchor>
  <xdr:twoCellAnchor>
    <xdr:from>
      <xdr:col>5</xdr:col>
      <xdr:colOff>3222625</xdr:colOff>
      <xdr:row>57</xdr:row>
      <xdr:rowOff>386591</xdr:rowOff>
    </xdr:from>
    <xdr:to>
      <xdr:col>13</xdr:col>
      <xdr:colOff>943428</xdr:colOff>
      <xdr:row>58</xdr:row>
      <xdr:rowOff>1206501</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507697</xdr:colOff>
      <xdr:row>57</xdr:row>
      <xdr:rowOff>583440</xdr:rowOff>
    </xdr:from>
    <xdr:to>
      <xdr:col>10</xdr:col>
      <xdr:colOff>925286</xdr:colOff>
      <xdr:row>57</xdr:row>
      <xdr:rowOff>1000125</xdr:rowOff>
    </xdr:to>
    <xdr:sp macro="" textlink="">
      <xdr:nvSpPr>
        <xdr:cNvPr id="4" name="テキスト ボックス 3"/>
        <xdr:cNvSpPr txBox="1"/>
      </xdr:nvSpPr>
      <xdr:spPr>
        <a:xfrm>
          <a:off x="10699447" y="21252690"/>
          <a:ext cx="2608339" cy="41668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経営層の安全理念・方針の理解</a:t>
          </a:r>
        </a:p>
      </xdr:txBody>
    </xdr:sp>
    <xdr:clientData/>
  </xdr:twoCellAnchor>
  <xdr:twoCellAnchor>
    <xdr:from>
      <xdr:col>11</xdr:col>
      <xdr:colOff>525992</xdr:colOff>
      <xdr:row>57</xdr:row>
      <xdr:rowOff>1871133</xdr:rowOff>
    </xdr:from>
    <xdr:to>
      <xdr:col>13</xdr:col>
      <xdr:colOff>548821</xdr:colOff>
      <xdr:row>57</xdr:row>
      <xdr:rowOff>2388658</xdr:rowOff>
    </xdr:to>
    <xdr:sp macro="" textlink="">
      <xdr:nvSpPr>
        <xdr:cNvPr id="5" name="テキスト ボックス 4"/>
        <xdr:cNvSpPr txBox="1"/>
      </xdr:nvSpPr>
      <xdr:spPr>
        <a:xfrm>
          <a:off x="14019742" y="22540383"/>
          <a:ext cx="2245329" cy="517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プロセス・作業の危険性理解</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ctr">
            <a:lnSpc>
              <a:spcPts val="1600"/>
            </a:lnSpc>
          </a:pP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危険源予知・リスク評価）</a:t>
          </a:r>
        </a:p>
      </xdr:txBody>
    </xdr:sp>
    <xdr:clientData/>
  </xdr:twoCellAnchor>
  <xdr:twoCellAnchor>
    <xdr:from>
      <xdr:col>8</xdr:col>
      <xdr:colOff>1014941</xdr:colOff>
      <xdr:row>58</xdr:row>
      <xdr:rowOff>476250</xdr:rowOff>
    </xdr:from>
    <xdr:to>
      <xdr:col>10</xdr:col>
      <xdr:colOff>442384</xdr:colOff>
      <xdr:row>58</xdr:row>
      <xdr:rowOff>857249</xdr:rowOff>
    </xdr:to>
    <xdr:sp macro="" textlink="">
      <xdr:nvSpPr>
        <xdr:cNvPr id="6" name="テキスト ボックス 5"/>
        <xdr:cNvSpPr txBox="1"/>
      </xdr:nvSpPr>
      <xdr:spPr>
        <a:xfrm>
          <a:off x="11206691" y="26352500"/>
          <a:ext cx="1618193" cy="3809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異常の予兆検知</a:t>
          </a:r>
        </a:p>
      </xdr:txBody>
    </xdr:sp>
    <xdr:clientData/>
  </xdr:twoCellAnchor>
  <xdr:twoCellAnchor>
    <xdr:from>
      <xdr:col>6</xdr:col>
      <xdr:colOff>15875</xdr:colOff>
      <xdr:row>1</xdr:row>
      <xdr:rowOff>127000</xdr:rowOff>
    </xdr:from>
    <xdr:to>
      <xdr:col>7</xdr:col>
      <xdr:colOff>15875</xdr:colOff>
      <xdr:row>54</xdr:row>
      <xdr:rowOff>0</xdr:rowOff>
    </xdr:to>
    <xdr:sp macro="" textlink="">
      <xdr:nvSpPr>
        <xdr:cNvPr id="7" name="正方形/長方形 6"/>
        <xdr:cNvSpPr/>
      </xdr:nvSpPr>
      <xdr:spPr>
        <a:xfrm>
          <a:off x="8509000" y="301625"/>
          <a:ext cx="825500" cy="189071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0.71481</cdr:x>
      <cdr:y>0.62214</cdr:y>
    </cdr:from>
    <cdr:to>
      <cdr:x>0.96787</cdr:x>
      <cdr:y>0.72606</cdr:y>
    </cdr:to>
    <cdr:sp macro="" textlink="">
      <cdr:nvSpPr>
        <cdr:cNvPr id="2" name="テキスト ボックス 4"/>
        <cdr:cNvSpPr txBox="1"/>
      </cdr:nvSpPr>
      <cdr:spPr>
        <a:xfrm xmlns:a="http://schemas.openxmlformats.org/drawingml/2006/main">
          <a:off x="6677240" y="3749590"/>
          <a:ext cx="2363966" cy="626319"/>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設備・機器の健全性維持</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と作業の安全化</a:t>
          </a:r>
        </a:p>
      </cdr:txBody>
    </cdr:sp>
  </cdr:relSizeAnchor>
  <cdr:relSizeAnchor xmlns:cdr="http://schemas.openxmlformats.org/drawingml/2006/chartDrawing">
    <cdr:from>
      <cdr:x>0.03159</cdr:x>
      <cdr:y>0.642</cdr:y>
    </cdr:from>
    <cdr:to>
      <cdr:x>0.28891</cdr:x>
      <cdr:y>0.70499</cdr:y>
    </cdr:to>
    <cdr:sp macro="" textlink="">
      <cdr:nvSpPr>
        <cdr:cNvPr id="3" name="テキスト ボックス 3"/>
        <cdr:cNvSpPr txBox="1"/>
      </cdr:nvSpPr>
      <cdr:spPr>
        <a:xfrm xmlns:a="http://schemas.openxmlformats.org/drawingml/2006/main">
          <a:off x="295103" y="3869266"/>
          <a:ext cx="2403648" cy="379643"/>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異常発生時の適切な対処</a:t>
          </a:r>
        </a:p>
      </cdr:txBody>
    </cdr:sp>
  </cdr:relSizeAnchor>
  <cdr:relSizeAnchor xmlns:cdr="http://schemas.openxmlformats.org/drawingml/2006/chartDrawing">
    <cdr:from>
      <cdr:x>0.03059</cdr:x>
      <cdr:y>0.26442</cdr:y>
    </cdr:from>
    <cdr:to>
      <cdr:x>0.28842</cdr:x>
      <cdr:y>0.32972</cdr:y>
    </cdr:to>
    <cdr:sp macro="" textlink="">
      <cdr:nvSpPr>
        <cdr:cNvPr id="4" name="テキスト ボックス 3"/>
        <cdr:cNvSpPr txBox="1"/>
      </cdr:nvSpPr>
      <cdr:spPr>
        <a:xfrm xmlns:a="http://schemas.openxmlformats.org/drawingml/2006/main">
          <a:off x="285750" y="1593637"/>
          <a:ext cx="2408469" cy="393557"/>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事故発生時の被害の局限化</a:t>
          </a:r>
        </a:p>
      </cdr:txBody>
    </cdr:sp>
  </cdr:relSizeAnchor>
</c:userShapes>
</file>

<file path=xl/drawings/drawing3.xml><?xml version="1.0" encoding="utf-8"?>
<xdr:wsDr xmlns:xdr="http://schemas.openxmlformats.org/drawingml/2006/spreadsheetDrawing" xmlns:a="http://schemas.openxmlformats.org/drawingml/2006/main">
  <xdr:oneCellAnchor>
    <xdr:from>
      <xdr:col>5</xdr:col>
      <xdr:colOff>0</xdr:colOff>
      <xdr:row>2</xdr:row>
      <xdr:rowOff>0</xdr:rowOff>
    </xdr:from>
    <xdr:ext cx="385555" cy="92398"/>
    <xdr:sp macro="" textlink="">
      <xdr:nvSpPr>
        <xdr:cNvPr id="2" name="テキスト ボックス 1"/>
        <xdr:cNvSpPr txBox="1"/>
      </xdr:nvSpPr>
      <xdr:spPr>
        <a:xfrm>
          <a:off x="3726180" y="31242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endParaRPr lang="ja-JP" altLang="en-US"/>
        </a:p>
      </xdr:txBody>
    </xdr:sp>
    <xdr:clientData/>
  </xdr:oneCellAnchor>
  <xdr:twoCellAnchor>
    <xdr:from>
      <xdr:col>5</xdr:col>
      <xdr:colOff>3211288</xdr:colOff>
      <xdr:row>58</xdr:row>
      <xdr:rowOff>68034</xdr:rowOff>
    </xdr:from>
    <xdr:to>
      <xdr:col>15</xdr:col>
      <xdr:colOff>176894</xdr:colOff>
      <xdr:row>97</xdr:row>
      <xdr:rowOff>54428</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396875</xdr:colOff>
      <xdr:row>59</xdr:row>
      <xdr:rowOff>127000</xdr:rowOff>
    </xdr:from>
    <xdr:to>
      <xdr:col>10</xdr:col>
      <xdr:colOff>746125</xdr:colOff>
      <xdr:row>61</xdr:row>
      <xdr:rowOff>95250</xdr:rowOff>
    </xdr:to>
    <xdr:sp macro="" textlink="">
      <xdr:nvSpPr>
        <xdr:cNvPr id="5" name="テキスト ボックス 4"/>
        <xdr:cNvSpPr txBox="1"/>
      </xdr:nvSpPr>
      <xdr:spPr>
        <a:xfrm>
          <a:off x="10636250" y="20986750"/>
          <a:ext cx="2540000" cy="317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経営層の安全理念・方針の理解</a:t>
          </a:r>
        </a:p>
      </xdr:txBody>
    </xdr:sp>
    <xdr:clientData/>
  </xdr:twoCellAnchor>
  <xdr:twoCellAnchor>
    <xdr:from>
      <xdr:col>11</xdr:col>
      <xdr:colOff>693964</xdr:colOff>
      <xdr:row>67</xdr:row>
      <xdr:rowOff>27215</xdr:rowOff>
    </xdr:from>
    <xdr:to>
      <xdr:col>13</xdr:col>
      <xdr:colOff>762000</xdr:colOff>
      <xdr:row>70</xdr:row>
      <xdr:rowOff>14061</xdr:rowOff>
    </xdr:to>
    <xdr:sp macro="" textlink="">
      <xdr:nvSpPr>
        <xdr:cNvPr id="6" name="テキスト ボックス 5"/>
        <xdr:cNvSpPr txBox="1"/>
      </xdr:nvSpPr>
      <xdr:spPr>
        <a:xfrm>
          <a:off x="14235339" y="22283965"/>
          <a:ext cx="2290536" cy="51072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プロセス・作業の危険性理解</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ctr">
            <a:lnSpc>
              <a:spcPts val="1600"/>
            </a:lnSpc>
          </a:pP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危険源予知・リスク評価）</a:t>
          </a:r>
        </a:p>
      </xdr:txBody>
    </xdr:sp>
    <xdr:clientData/>
  </xdr:twoCellAnchor>
  <xdr:twoCellAnchor>
    <xdr:from>
      <xdr:col>5</xdr:col>
      <xdr:colOff>4381500</xdr:colOff>
      <xdr:row>2</xdr:row>
      <xdr:rowOff>15876</xdr:rowOff>
    </xdr:from>
    <xdr:to>
      <xdr:col>6</xdr:col>
      <xdr:colOff>809625</xdr:colOff>
      <xdr:row>54</xdr:row>
      <xdr:rowOff>15876</xdr:rowOff>
    </xdr:to>
    <xdr:sp macro="" textlink="">
      <xdr:nvSpPr>
        <xdr:cNvPr id="8" name="正方形/長方形 7"/>
        <xdr:cNvSpPr/>
      </xdr:nvSpPr>
      <xdr:spPr>
        <a:xfrm>
          <a:off x="8524875" y="333376"/>
          <a:ext cx="825500" cy="18891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0.69292</cdr:x>
      <cdr:y>0.63448</cdr:y>
    </cdr:from>
    <cdr:to>
      <cdr:x>0.91682</cdr:x>
      <cdr:y>0.7047</cdr:y>
    </cdr:to>
    <cdr:sp macro="" textlink="">
      <cdr:nvSpPr>
        <cdr:cNvPr id="2" name="テキスト ボックス 4"/>
        <cdr:cNvSpPr txBox="1"/>
      </cdr:nvSpPr>
      <cdr:spPr>
        <a:xfrm xmlns:a="http://schemas.openxmlformats.org/drawingml/2006/main">
          <a:off x="6895533" y="4312395"/>
          <a:ext cx="2228054" cy="477321"/>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設備・機器の健全性維持</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ctr">
            <a:lnSpc>
              <a:spcPts val="1600"/>
            </a:lnSpc>
          </a:pP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と作業の安全化</a:t>
          </a:r>
        </a:p>
      </cdr:txBody>
    </cdr:sp>
  </cdr:relSizeAnchor>
  <cdr:relSizeAnchor xmlns:cdr="http://schemas.openxmlformats.org/drawingml/2006/chartDrawing">
    <cdr:from>
      <cdr:x>0.38098</cdr:x>
      <cdr:y>0.8473</cdr:y>
    </cdr:from>
    <cdr:to>
      <cdr:x>0.54502</cdr:x>
      <cdr:y>0.88158</cdr:y>
    </cdr:to>
    <cdr:sp macro="" textlink="">
      <cdr:nvSpPr>
        <cdr:cNvPr id="3" name="テキスト ボックス 5"/>
        <cdr:cNvSpPr txBox="1"/>
      </cdr:nvSpPr>
      <cdr:spPr>
        <a:xfrm xmlns:a="http://schemas.openxmlformats.org/drawingml/2006/main">
          <a:off x="3779156" y="5833835"/>
          <a:ext cx="1627265" cy="236007"/>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異常の予兆検知</a:t>
          </a:r>
        </a:p>
      </cdr:txBody>
    </cdr:sp>
  </cdr:relSizeAnchor>
  <cdr:relSizeAnchor xmlns:cdr="http://schemas.openxmlformats.org/drawingml/2006/chartDrawing">
    <cdr:from>
      <cdr:x>0.0139</cdr:x>
      <cdr:y>0.24453</cdr:y>
    </cdr:from>
    <cdr:to>
      <cdr:x>0.23607</cdr:x>
      <cdr:y>0.2983</cdr:y>
    </cdr:to>
    <cdr:sp macro="" textlink="">
      <cdr:nvSpPr>
        <cdr:cNvPr id="4" name="テキスト ボックス 1"/>
        <cdr:cNvSpPr txBox="1"/>
      </cdr:nvSpPr>
      <cdr:spPr>
        <a:xfrm xmlns:a="http://schemas.openxmlformats.org/drawingml/2006/main">
          <a:off x="138324" y="1662014"/>
          <a:ext cx="2210893" cy="365452"/>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事故発生時の被害の局限化</a:t>
          </a:r>
        </a:p>
      </cdr:txBody>
    </cdr:sp>
  </cdr:relSizeAnchor>
  <cdr:relSizeAnchor xmlns:cdr="http://schemas.openxmlformats.org/drawingml/2006/chartDrawing">
    <cdr:from>
      <cdr:x>0.03393</cdr:x>
      <cdr:y>0.64177</cdr:y>
    </cdr:from>
    <cdr:to>
      <cdr:x>0.23441</cdr:x>
      <cdr:y>0.6977</cdr:y>
    </cdr:to>
    <cdr:sp macro="" textlink="">
      <cdr:nvSpPr>
        <cdr:cNvPr id="5" name="テキスト ボックス 3"/>
        <cdr:cNvSpPr txBox="1"/>
      </cdr:nvSpPr>
      <cdr:spPr>
        <a:xfrm xmlns:a="http://schemas.openxmlformats.org/drawingml/2006/main">
          <a:off x="337650" y="4361962"/>
          <a:ext cx="1995047" cy="380129"/>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異常発生時の適切な対処</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P61"/>
  <sheetViews>
    <sheetView showGridLines="0" view="pageBreakPreview" topLeftCell="E46" zoomScale="60" zoomScaleNormal="70" workbookViewId="0">
      <selection activeCell="F58" sqref="F58"/>
    </sheetView>
  </sheetViews>
  <sheetFormatPr defaultRowHeight="13.5" x14ac:dyDescent="0.15"/>
  <cols>
    <col min="1" max="1" width="0.75" customWidth="1"/>
    <col min="2" max="2" width="6.625" style="1" customWidth="1"/>
    <col min="3" max="3" width="19" style="1" customWidth="1"/>
    <col min="4" max="4" width="23.375" style="2" customWidth="1"/>
    <col min="5" max="5" width="3.875" style="2" customWidth="1"/>
    <col min="6" max="6" width="57.75" style="3" customWidth="1"/>
    <col min="7" max="7" width="10.875" style="3" customWidth="1"/>
    <col min="8" max="8" width="11.5" style="3" customWidth="1"/>
    <col min="9" max="9" width="13.25" style="4" customWidth="1"/>
    <col min="10" max="10" width="15.5" style="5" customWidth="1"/>
    <col min="11" max="11" width="14.5" style="4" customWidth="1"/>
    <col min="12" max="12" width="13.25" style="4" customWidth="1"/>
    <col min="13" max="13" width="15.75" style="4" customWidth="1"/>
    <col min="14" max="14" width="14.5" style="4" customWidth="1"/>
    <col min="15" max="15" width="3.375" customWidth="1"/>
    <col min="259" max="259" width="1.5" customWidth="1"/>
    <col min="260" max="260" width="6.625" customWidth="1"/>
    <col min="261" max="261" width="19" customWidth="1"/>
    <col min="262" max="262" width="23.375" customWidth="1"/>
    <col min="263" max="263" width="3.875" customWidth="1"/>
    <col min="264" max="264" width="57.75" customWidth="1"/>
    <col min="265" max="265" width="18.625" customWidth="1"/>
    <col min="266" max="266" width="17.625" customWidth="1"/>
    <col min="267" max="267" width="16" customWidth="1"/>
    <col min="268" max="268" width="15.625" customWidth="1"/>
    <col min="269" max="269" width="16" customWidth="1"/>
    <col min="270" max="270" width="15.25" customWidth="1"/>
    <col min="271" max="271" width="1.25" customWidth="1"/>
    <col min="515" max="515" width="1.5" customWidth="1"/>
    <col min="516" max="516" width="6.625" customWidth="1"/>
    <col min="517" max="517" width="19" customWidth="1"/>
    <col min="518" max="518" width="23.375" customWidth="1"/>
    <col min="519" max="519" width="3.875" customWidth="1"/>
    <col min="520" max="520" width="57.75" customWidth="1"/>
    <col min="521" max="521" width="18.625" customWidth="1"/>
    <col min="522" max="522" width="17.625" customWidth="1"/>
    <col min="523" max="523" width="16" customWidth="1"/>
    <col min="524" max="524" width="15.625" customWidth="1"/>
    <col min="525" max="525" width="16" customWidth="1"/>
    <col min="526" max="526" width="15.25" customWidth="1"/>
    <col min="527" max="527" width="1.25" customWidth="1"/>
    <col min="771" max="771" width="1.5" customWidth="1"/>
    <col min="772" max="772" width="6.625" customWidth="1"/>
    <col min="773" max="773" width="19" customWidth="1"/>
    <col min="774" max="774" width="23.375" customWidth="1"/>
    <col min="775" max="775" width="3.875" customWidth="1"/>
    <col min="776" max="776" width="57.75" customWidth="1"/>
    <col min="777" max="777" width="18.625" customWidth="1"/>
    <col min="778" max="778" width="17.625" customWidth="1"/>
    <col min="779" max="779" width="16" customWidth="1"/>
    <col min="780" max="780" width="15.625" customWidth="1"/>
    <col min="781" max="781" width="16" customWidth="1"/>
    <col min="782" max="782" width="15.25" customWidth="1"/>
    <col min="783" max="783" width="1.25" customWidth="1"/>
    <col min="1027" max="1027" width="1.5" customWidth="1"/>
    <col min="1028" max="1028" width="6.625" customWidth="1"/>
    <col min="1029" max="1029" width="19" customWidth="1"/>
    <col min="1030" max="1030" width="23.375" customWidth="1"/>
    <col min="1031" max="1031" width="3.875" customWidth="1"/>
    <col min="1032" max="1032" width="57.75" customWidth="1"/>
    <col min="1033" max="1033" width="18.625" customWidth="1"/>
    <col min="1034" max="1034" width="17.625" customWidth="1"/>
    <col min="1035" max="1035" width="16" customWidth="1"/>
    <col min="1036" max="1036" width="15.625" customWidth="1"/>
    <col min="1037" max="1037" width="16" customWidth="1"/>
    <col min="1038" max="1038" width="15.25" customWidth="1"/>
    <col min="1039" max="1039" width="1.25" customWidth="1"/>
    <col min="1283" max="1283" width="1.5" customWidth="1"/>
    <col min="1284" max="1284" width="6.625" customWidth="1"/>
    <col min="1285" max="1285" width="19" customWidth="1"/>
    <col min="1286" max="1286" width="23.375" customWidth="1"/>
    <col min="1287" max="1287" width="3.875" customWidth="1"/>
    <col min="1288" max="1288" width="57.75" customWidth="1"/>
    <col min="1289" max="1289" width="18.625" customWidth="1"/>
    <col min="1290" max="1290" width="17.625" customWidth="1"/>
    <col min="1291" max="1291" width="16" customWidth="1"/>
    <col min="1292" max="1292" width="15.625" customWidth="1"/>
    <col min="1293" max="1293" width="16" customWidth="1"/>
    <col min="1294" max="1294" width="15.25" customWidth="1"/>
    <col min="1295" max="1295" width="1.25" customWidth="1"/>
    <col min="1539" max="1539" width="1.5" customWidth="1"/>
    <col min="1540" max="1540" width="6.625" customWidth="1"/>
    <col min="1541" max="1541" width="19" customWidth="1"/>
    <col min="1542" max="1542" width="23.375" customWidth="1"/>
    <col min="1543" max="1543" width="3.875" customWidth="1"/>
    <col min="1544" max="1544" width="57.75" customWidth="1"/>
    <col min="1545" max="1545" width="18.625" customWidth="1"/>
    <col min="1546" max="1546" width="17.625" customWidth="1"/>
    <col min="1547" max="1547" width="16" customWidth="1"/>
    <col min="1548" max="1548" width="15.625" customWidth="1"/>
    <col min="1549" max="1549" width="16" customWidth="1"/>
    <col min="1550" max="1550" width="15.25" customWidth="1"/>
    <col min="1551" max="1551" width="1.25" customWidth="1"/>
    <col min="1795" max="1795" width="1.5" customWidth="1"/>
    <col min="1796" max="1796" width="6.625" customWidth="1"/>
    <col min="1797" max="1797" width="19" customWidth="1"/>
    <col min="1798" max="1798" width="23.375" customWidth="1"/>
    <col min="1799" max="1799" width="3.875" customWidth="1"/>
    <col min="1800" max="1800" width="57.75" customWidth="1"/>
    <col min="1801" max="1801" width="18.625" customWidth="1"/>
    <col min="1802" max="1802" width="17.625" customWidth="1"/>
    <col min="1803" max="1803" width="16" customWidth="1"/>
    <col min="1804" max="1804" width="15.625" customWidth="1"/>
    <col min="1805" max="1805" width="16" customWidth="1"/>
    <col min="1806" max="1806" width="15.25" customWidth="1"/>
    <col min="1807" max="1807" width="1.25" customWidth="1"/>
    <col min="2051" max="2051" width="1.5" customWidth="1"/>
    <col min="2052" max="2052" width="6.625" customWidth="1"/>
    <col min="2053" max="2053" width="19" customWidth="1"/>
    <col min="2054" max="2054" width="23.375" customWidth="1"/>
    <col min="2055" max="2055" width="3.875" customWidth="1"/>
    <col min="2056" max="2056" width="57.75" customWidth="1"/>
    <col min="2057" max="2057" width="18.625" customWidth="1"/>
    <col min="2058" max="2058" width="17.625" customWidth="1"/>
    <col min="2059" max="2059" width="16" customWidth="1"/>
    <col min="2060" max="2060" width="15.625" customWidth="1"/>
    <col min="2061" max="2061" width="16" customWidth="1"/>
    <col min="2062" max="2062" width="15.25" customWidth="1"/>
    <col min="2063" max="2063" width="1.25" customWidth="1"/>
    <col min="2307" max="2307" width="1.5" customWidth="1"/>
    <col min="2308" max="2308" width="6.625" customWidth="1"/>
    <col min="2309" max="2309" width="19" customWidth="1"/>
    <col min="2310" max="2310" width="23.375" customWidth="1"/>
    <col min="2311" max="2311" width="3.875" customWidth="1"/>
    <col min="2312" max="2312" width="57.75" customWidth="1"/>
    <col min="2313" max="2313" width="18.625" customWidth="1"/>
    <col min="2314" max="2314" width="17.625" customWidth="1"/>
    <col min="2315" max="2315" width="16" customWidth="1"/>
    <col min="2316" max="2316" width="15.625" customWidth="1"/>
    <col min="2317" max="2317" width="16" customWidth="1"/>
    <col min="2318" max="2318" width="15.25" customWidth="1"/>
    <col min="2319" max="2319" width="1.25" customWidth="1"/>
    <col min="2563" max="2563" width="1.5" customWidth="1"/>
    <col min="2564" max="2564" width="6.625" customWidth="1"/>
    <col min="2565" max="2565" width="19" customWidth="1"/>
    <col min="2566" max="2566" width="23.375" customWidth="1"/>
    <col min="2567" max="2567" width="3.875" customWidth="1"/>
    <col min="2568" max="2568" width="57.75" customWidth="1"/>
    <col min="2569" max="2569" width="18.625" customWidth="1"/>
    <col min="2570" max="2570" width="17.625" customWidth="1"/>
    <col min="2571" max="2571" width="16" customWidth="1"/>
    <col min="2572" max="2572" width="15.625" customWidth="1"/>
    <col min="2573" max="2573" width="16" customWidth="1"/>
    <col min="2574" max="2574" width="15.25" customWidth="1"/>
    <col min="2575" max="2575" width="1.25" customWidth="1"/>
    <col min="2819" max="2819" width="1.5" customWidth="1"/>
    <col min="2820" max="2820" width="6.625" customWidth="1"/>
    <col min="2821" max="2821" width="19" customWidth="1"/>
    <col min="2822" max="2822" width="23.375" customWidth="1"/>
    <col min="2823" max="2823" width="3.875" customWidth="1"/>
    <col min="2824" max="2824" width="57.75" customWidth="1"/>
    <col min="2825" max="2825" width="18.625" customWidth="1"/>
    <col min="2826" max="2826" width="17.625" customWidth="1"/>
    <col min="2827" max="2827" width="16" customWidth="1"/>
    <col min="2828" max="2828" width="15.625" customWidth="1"/>
    <col min="2829" max="2829" width="16" customWidth="1"/>
    <col min="2830" max="2830" width="15.25" customWidth="1"/>
    <col min="2831" max="2831" width="1.25" customWidth="1"/>
    <col min="3075" max="3075" width="1.5" customWidth="1"/>
    <col min="3076" max="3076" width="6.625" customWidth="1"/>
    <col min="3077" max="3077" width="19" customWidth="1"/>
    <col min="3078" max="3078" width="23.375" customWidth="1"/>
    <col min="3079" max="3079" width="3.875" customWidth="1"/>
    <col min="3080" max="3080" width="57.75" customWidth="1"/>
    <col min="3081" max="3081" width="18.625" customWidth="1"/>
    <col min="3082" max="3082" width="17.625" customWidth="1"/>
    <col min="3083" max="3083" width="16" customWidth="1"/>
    <col min="3084" max="3084" width="15.625" customWidth="1"/>
    <col min="3085" max="3085" width="16" customWidth="1"/>
    <col min="3086" max="3086" width="15.25" customWidth="1"/>
    <col min="3087" max="3087" width="1.25" customWidth="1"/>
    <col min="3331" max="3331" width="1.5" customWidth="1"/>
    <col min="3332" max="3332" width="6.625" customWidth="1"/>
    <col min="3333" max="3333" width="19" customWidth="1"/>
    <col min="3334" max="3334" width="23.375" customWidth="1"/>
    <col min="3335" max="3335" width="3.875" customWidth="1"/>
    <col min="3336" max="3336" width="57.75" customWidth="1"/>
    <col min="3337" max="3337" width="18.625" customWidth="1"/>
    <col min="3338" max="3338" width="17.625" customWidth="1"/>
    <col min="3339" max="3339" width="16" customWidth="1"/>
    <col min="3340" max="3340" width="15.625" customWidth="1"/>
    <col min="3341" max="3341" width="16" customWidth="1"/>
    <col min="3342" max="3342" width="15.25" customWidth="1"/>
    <col min="3343" max="3343" width="1.25" customWidth="1"/>
    <col min="3587" max="3587" width="1.5" customWidth="1"/>
    <col min="3588" max="3588" width="6.625" customWidth="1"/>
    <col min="3589" max="3589" width="19" customWidth="1"/>
    <col min="3590" max="3590" width="23.375" customWidth="1"/>
    <col min="3591" max="3591" width="3.875" customWidth="1"/>
    <col min="3592" max="3592" width="57.75" customWidth="1"/>
    <col min="3593" max="3593" width="18.625" customWidth="1"/>
    <col min="3594" max="3594" width="17.625" customWidth="1"/>
    <col min="3595" max="3595" width="16" customWidth="1"/>
    <col min="3596" max="3596" width="15.625" customWidth="1"/>
    <col min="3597" max="3597" width="16" customWidth="1"/>
    <col min="3598" max="3598" width="15.25" customWidth="1"/>
    <col min="3599" max="3599" width="1.25" customWidth="1"/>
    <col min="3843" max="3843" width="1.5" customWidth="1"/>
    <col min="3844" max="3844" width="6.625" customWidth="1"/>
    <col min="3845" max="3845" width="19" customWidth="1"/>
    <col min="3846" max="3846" width="23.375" customWidth="1"/>
    <col min="3847" max="3847" width="3.875" customWidth="1"/>
    <col min="3848" max="3848" width="57.75" customWidth="1"/>
    <col min="3849" max="3849" width="18.625" customWidth="1"/>
    <col min="3850" max="3850" width="17.625" customWidth="1"/>
    <col min="3851" max="3851" width="16" customWidth="1"/>
    <col min="3852" max="3852" width="15.625" customWidth="1"/>
    <col min="3853" max="3853" width="16" customWidth="1"/>
    <col min="3854" max="3854" width="15.25" customWidth="1"/>
    <col min="3855" max="3855" width="1.25" customWidth="1"/>
    <col min="4099" max="4099" width="1.5" customWidth="1"/>
    <col min="4100" max="4100" width="6.625" customWidth="1"/>
    <col min="4101" max="4101" width="19" customWidth="1"/>
    <col min="4102" max="4102" width="23.375" customWidth="1"/>
    <col min="4103" max="4103" width="3.875" customWidth="1"/>
    <col min="4104" max="4104" width="57.75" customWidth="1"/>
    <col min="4105" max="4105" width="18.625" customWidth="1"/>
    <col min="4106" max="4106" width="17.625" customWidth="1"/>
    <col min="4107" max="4107" width="16" customWidth="1"/>
    <col min="4108" max="4108" width="15.625" customWidth="1"/>
    <col min="4109" max="4109" width="16" customWidth="1"/>
    <col min="4110" max="4110" width="15.25" customWidth="1"/>
    <col min="4111" max="4111" width="1.25" customWidth="1"/>
    <col min="4355" max="4355" width="1.5" customWidth="1"/>
    <col min="4356" max="4356" width="6.625" customWidth="1"/>
    <col min="4357" max="4357" width="19" customWidth="1"/>
    <col min="4358" max="4358" width="23.375" customWidth="1"/>
    <col min="4359" max="4359" width="3.875" customWidth="1"/>
    <col min="4360" max="4360" width="57.75" customWidth="1"/>
    <col min="4361" max="4361" width="18.625" customWidth="1"/>
    <col min="4362" max="4362" width="17.625" customWidth="1"/>
    <col min="4363" max="4363" width="16" customWidth="1"/>
    <col min="4364" max="4364" width="15.625" customWidth="1"/>
    <col min="4365" max="4365" width="16" customWidth="1"/>
    <col min="4366" max="4366" width="15.25" customWidth="1"/>
    <col min="4367" max="4367" width="1.25" customWidth="1"/>
    <col min="4611" max="4611" width="1.5" customWidth="1"/>
    <col min="4612" max="4612" width="6.625" customWidth="1"/>
    <col min="4613" max="4613" width="19" customWidth="1"/>
    <col min="4614" max="4614" width="23.375" customWidth="1"/>
    <col min="4615" max="4615" width="3.875" customWidth="1"/>
    <col min="4616" max="4616" width="57.75" customWidth="1"/>
    <col min="4617" max="4617" width="18.625" customWidth="1"/>
    <col min="4618" max="4618" width="17.625" customWidth="1"/>
    <col min="4619" max="4619" width="16" customWidth="1"/>
    <col min="4620" max="4620" width="15.625" customWidth="1"/>
    <col min="4621" max="4621" width="16" customWidth="1"/>
    <col min="4622" max="4622" width="15.25" customWidth="1"/>
    <col min="4623" max="4623" width="1.25" customWidth="1"/>
    <col min="4867" max="4867" width="1.5" customWidth="1"/>
    <col min="4868" max="4868" width="6.625" customWidth="1"/>
    <col min="4869" max="4869" width="19" customWidth="1"/>
    <col min="4870" max="4870" width="23.375" customWidth="1"/>
    <col min="4871" max="4871" width="3.875" customWidth="1"/>
    <col min="4872" max="4872" width="57.75" customWidth="1"/>
    <col min="4873" max="4873" width="18.625" customWidth="1"/>
    <col min="4874" max="4874" width="17.625" customWidth="1"/>
    <col min="4875" max="4875" width="16" customWidth="1"/>
    <col min="4876" max="4876" width="15.625" customWidth="1"/>
    <col min="4877" max="4877" width="16" customWidth="1"/>
    <col min="4878" max="4878" width="15.25" customWidth="1"/>
    <col min="4879" max="4879" width="1.25" customWidth="1"/>
    <col min="5123" max="5123" width="1.5" customWidth="1"/>
    <col min="5124" max="5124" width="6.625" customWidth="1"/>
    <col min="5125" max="5125" width="19" customWidth="1"/>
    <col min="5126" max="5126" width="23.375" customWidth="1"/>
    <col min="5127" max="5127" width="3.875" customWidth="1"/>
    <col min="5128" max="5128" width="57.75" customWidth="1"/>
    <col min="5129" max="5129" width="18.625" customWidth="1"/>
    <col min="5130" max="5130" width="17.625" customWidth="1"/>
    <col min="5131" max="5131" width="16" customWidth="1"/>
    <col min="5132" max="5132" width="15.625" customWidth="1"/>
    <col min="5133" max="5133" width="16" customWidth="1"/>
    <col min="5134" max="5134" width="15.25" customWidth="1"/>
    <col min="5135" max="5135" width="1.25" customWidth="1"/>
    <col min="5379" max="5379" width="1.5" customWidth="1"/>
    <col min="5380" max="5380" width="6.625" customWidth="1"/>
    <col min="5381" max="5381" width="19" customWidth="1"/>
    <col min="5382" max="5382" width="23.375" customWidth="1"/>
    <col min="5383" max="5383" width="3.875" customWidth="1"/>
    <col min="5384" max="5384" width="57.75" customWidth="1"/>
    <col min="5385" max="5385" width="18.625" customWidth="1"/>
    <col min="5386" max="5386" width="17.625" customWidth="1"/>
    <col min="5387" max="5387" width="16" customWidth="1"/>
    <col min="5388" max="5388" width="15.625" customWidth="1"/>
    <col min="5389" max="5389" width="16" customWidth="1"/>
    <col min="5390" max="5390" width="15.25" customWidth="1"/>
    <col min="5391" max="5391" width="1.25" customWidth="1"/>
    <col min="5635" max="5635" width="1.5" customWidth="1"/>
    <col min="5636" max="5636" width="6.625" customWidth="1"/>
    <col min="5637" max="5637" width="19" customWidth="1"/>
    <col min="5638" max="5638" width="23.375" customWidth="1"/>
    <col min="5639" max="5639" width="3.875" customWidth="1"/>
    <col min="5640" max="5640" width="57.75" customWidth="1"/>
    <col min="5641" max="5641" width="18.625" customWidth="1"/>
    <col min="5642" max="5642" width="17.625" customWidth="1"/>
    <col min="5643" max="5643" width="16" customWidth="1"/>
    <col min="5644" max="5644" width="15.625" customWidth="1"/>
    <col min="5645" max="5645" width="16" customWidth="1"/>
    <col min="5646" max="5646" width="15.25" customWidth="1"/>
    <col min="5647" max="5647" width="1.25" customWidth="1"/>
    <col min="5891" max="5891" width="1.5" customWidth="1"/>
    <col min="5892" max="5892" width="6.625" customWidth="1"/>
    <col min="5893" max="5893" width="19" customWidth="1"/>
    <col min="5894" max="5894" width="23.375" customWidth="1"/>
    <col min="5895" max="5895" width="3.875" customWidth="1"/>
    <col min="5896" max="5896" width="57.75" customWidth="1"/>
    <col min="5897" max="5897" width="18.625" customWidth="1"/>
    <col min="5898" max="5898" width="17.625" customWidth="1"/>
    <col min="5899" max="5899" width="16" customWidth="1"/>
    <col min="5900" max="5900" width="15.625" customWidth="1"/>
    <col min="5901" max="5901" width="16" customWidth="1"/>
    <col min="5902" max="5902" width="15.25" customWidth="1"/>
    <col min="5903" max="5903" width="1.25" customWidth="1"/>
    <col min="6147" max="6147" width="1.5" customWidth="1"/>
    <col min="6148" max="6148" width="6.625" customWidth="1"/>
    <col min="6149" max="6149" width="19" customWidth="1"/>
    <col min="6150" max="6150" width="23.375" customWidth="1"/>
    <col min="6151" max="6151" width="3.875" customWidth="1"/>
    <col min="6152" max="6152" width="57.75" customWidth="1"/>
    <col min="6153" max="6153" width="18.625" customWidth="1"/>
    <col min="6154" max="6154" width="17.625" customWidth="1"/>
    <col min="6155" max="6155" width="16" customWidth="1"/>
    <col min="6156" max="6156" width="15.625" customWidth="1"/>
    <col min="6157" max="6157" width="16" customWidth="1"/>
    <col min="6158" max="6158" width="15.25" customWidth="1"/>
    <col min="6159" max="6159" width="1.25" customWidth="1"/>
    <col min="6403" max="6403" width="1.5" customWidth="1"/>
    <col min="6404" max="6404" width="6.625" customWidth="1"/>
    <col min="6405" max="6405" width="19" customWidth="1"/>
    <col min="6406" max="6406" width="23.375" customWidth="1"/>
    <col min="6407" max="6407" width="3.875" customWidth="1"/>
    <col min="6408" max="6408" width="57.75" customWidth="1"/>
    <col min="6409" max="6409" width="18.625" customWidth="1"/>
    <col min="6410" max="6410" width="17.625" customWidth="1"/>
    <col min="6411" max="6411" width="16" customWidth="1"/>
    <col min="6412" max="6412" width="15.625" customWidth="1"/>
    <col min="6413" max="6413" width="16" customWidth="1"/>
    <col min="6414" max="6414" width="15.25" customWidth="1"/>
    <col min="6415" max="6415" width="1.25" customWidth="1"/>
    <col min="6659" max="6659" width="1.5" customWidth="1"/>
    <col min="6660" max="6660" width="6.625" customWidth="1"/>
    <col min="6661" max="6661" width="19" customWidth="1"/>
    <col min="6662" max="6662" width="23.375" customWidth="1"/>
    <col min="6663" max="6663" width="3.875" customWidth="1"/>
    <col min="6664" max="6664" width="57.75" customWidth="1"/>
    <col min="6665" max="6665" width="18.625" customWidth="1"/>
    <col min="6666" max="6666" width="17.625" customWidth="1"/>
    <col min="6667" max="6667" width="16" customWidth="1"/>
    <col min="6668" max="6668" width="15.625" customWidth="1"/>
    <col min="6669" max="6669" width="16" customWidth="1"/>
    <col min="6670" max="6670" width="15.25" customWidth="1"/>
    <col min="6671" max="6671" width="1.25" customWidth="1"/>
    <col min="6915" max="6915" width="1.5" customWidth="1"/>
    <col min="6916" max="6916" width="6.625" customWidth="1"/>
    <col min="6917" max="6917" width="19" customWidth="1"/>
    <col min="6918" max="6918" width="23.375" customWidth="1"/>
    <col min="6919" max="6919" width="3.875" customWidth="1"/>
    <col min="6920" max="6920" width="57.75" customWidth="1"/>
    <col min="6921" max="6921" width="18.625" customWidth="1"/>
    <col min="6922" max="6922" width="17.625" customWidth="1"/>
    <col min="6923" max="6923" width="16" customWidth="1"/>
    <col min="6924" max="6924" width="15.625" customWidth="1"/>
    <col min="6925" max="6925" width="16" customWidth="1"/>
    <col min="6926" max="6926" width="15.25" customWidth="1"/>
    <col min="6927" max="6927" width="1.25" customWidth="1"/>
    <col min="7171" max="7171" width="1.5" customWidth="1"/>
    <col min="7172" max="7172" width="6.625" customWidth="1"/>
    <col min="7173" max="7173" width="19" customWidth="1"/>
    <col min="7174" max="7174" width="23.375" customWidth="1"/>
    <col min="7175" max="7175" width="3.875" customWidth="1"/>
    <col min="7176" max="7176" width="57.75" customWidth="1"/>
    <col min="7177" max="7177" width="18.625" customWidth="1"/>
    <col min="7178" max="7178" width="17.625" customWidth="1"/>
    <col min="7179" max="7179" width="16" customWidth="1"/>
    <col min="7180" max="7180" width="15.625" customWidth="1"/>
    <col min="7181" max="7181" width="16" customWidth="1"/>
    <col min="7182" max="7182" width="15.25" customWidth="1"/>
    <col min="7183" max="7183" width="1.25" customWidth="1"/>
    <col min="7427" max="7427" width="1.5" customWidth="1"/>
    <col min="7428" max="7428" width="6.625" customWidth="1"/>
    <col min="7429" max="7429" width="19" customWidth="1"/>
    <col min="7430" max="7430" width="23.375" customWidth="1"/>
    <col min="7431" max="7431" width="3.875" customWidth="1"/>
    <col min="7432" max="7432" width="57.75" customWidth="1"/>
    <col min="7433" max="7433" width="18.625" customWidth="1"/>
    <col min="7434" max="7434" width="17.625" customWidth="1"/>
    <col min="7435" max="7435" width="16" customWidth="1"/>
    <col min="7436" max="7436" width="15.625" customWidth="1"/>
    <col min="7437" max="7437" width="16" customWidth="1"/>
    <col min="7438" max="7438" width="15.25" customWidth="1"/>
    <col min="7439" max="7439" width="1.25" customWidth="1"/>
    <col min="7683" max="7683" width="1.5" customWidth="1"/>
    <col min="7684" max="7684" width="6.625" customWidth="1"/>
    <col min="7685" max="7685" width="19" customWidth="1"/>
    <col min="7686" max="7686" width="23.375" customWidth="1"/>
    <col min="7687" max="7687" width="3.875" customWidth="1"/>
    <col min="7688" max="7688" width="57.75" customWidth="1"/>
    <col min="7689" max="7689" width="18.625" customWidth="1"/>
    <col min="7690" max="7690" width="17.625" customWidth="1"/>
    <col min="7691" max="7691" width="16" customWidth="1"/>
    <col min="7692" max="7692" width="15.625" customWidth="1"/>
    <col min="7693" max="7693" width="16" customWidth="1"/>
    <col min="7694" max="7694" width="15.25" customWidth="1"/>
    <col min="7695" max="7695" width="1.25" customWidth="1"/>
    <col min="7939" max="7939" width="1.5" customWidth="1"/>
    <col min="7940" max="7940" width="6.625" customWidth="1"/>
    <col min="7941" max="7941" width="19" customWidth="1"/>
    <col min="7942" max="7942" width="23.375" customWidth="1"/>
    <col min="7943" max="7943" width="3.875" customWidth="1"/>
    <col min="7944" max="7944" width="57.75" customWidth="1"/>
    <col min="7945" max="7945" width="18.625" customWidth="1"/>
    <col min="7946" max="7946" width="17.625" customWidth="1"/>
    <col min="7947" max="7947" width="16" customWidth="1"/>
    <col min="7948" max="7948" width="15.625" customWidth="1"/>
    <col min="7949" max="7949" width="16" customWidth="1"/>
    <col min="7950" max="7950" width="15.25" customWidth="1"/>
    <col min="7951" max="7951" width="1.25" customWidth="1"/>
    <col min="8195" max="8195" width="1.5" customWidth="1"/>
    <col min="8196" max="8196" width="6.625" customWidth="1"/>
    <col min="8197" max="8197" width="19" customWidth="1"/>
    <col min="8198" max="8198" width="23.375" customWidth="1"/>
    <col min="8199" max="8199" width="3.875" customWidth="1"/>
    <col min="8200" max="8200" width="57.75" customWidth="1"/>
    <col min="8201" max="8201" width="18.625" customWidth="1"/>
    <col min="8202" max="8202" width="17.625" customWidth="1"/>
    <col min="8203" max="8203" width="16" customWidth="1"/>
    <col min="8204" max="8204" width="15.625" customWidth="1"/>
    <col min="8205" max="8205" width="16" customWidth="1"/>
    <col min="8206" max="8206" width="15.25" customWidth="1"/>
    <col min="8207" max="8207" width="1.25" customWidth="1"/>
    <col min="8451" max="8451" width="1.5" customWidth="1"/>
    <col min="8452" max="8452" width="6.625" customWidth="1"/>
    <col min="8453" max="8453" width="19" customWidth="1"/>
    <col min="8454" max="8454" width="23.375" customWidth="1"/>
    <col min="8455" max="8455" width="3.875" customWidth="1"/>
    <col min="8456" max="8456" width="57.75" customWidth="1"/>
    <col min="8457" max="8457" width="18.625" customWidth="1"/>
    <col min="8458" max="8458" width="17.625" customWidth="1"/>
    <col min="8459" max="8459" width="16" customWidth="1"/>
    <col min="8460" max="8460" width="15.625" customWidth="1"/>
    <col min="8461" max="8461" width="16" customWidth="1"/>
    <col min="8462" max="8462" width="15.25" customWidth="1"/>
    <col min="8463" max="8463" width="1.25" customWidth="1"/>
    <col min="8707" max="8707" width="1.5" customWidth="1"/>
    <col min="8708" max="8708" width="6.625" customWidth="1"/>
    <col min="8709" max="8709" width="19" customWidth="1"/>
    <col min="8710" max="8710" width="23.375" customWidth="1"/>
    <col min="8711" max="8711" width="3.875" customWidth="1"/>
    <col min="8712" max="8712" width="57.75" customWidth="1"/>
    <col min="8713" max="8713" width="18.625" customWidth="1"/>
    <col min="8714" max="8714" width="17.625" customWidth="1"/>
    <col min="8715" max="8715" width="16" customWidth="1"/>
    <col min="8716" max="8716" width="15.625" customWidth="1"/>
    <col min="8717" max="8717" width="16" customWidth="1"/>
    <col min="8718" max="8718" width="15.25" customWidth="1"/>
    <col min="8719" max="8719" width="1.25" customWidth="1"/>
    <col min="8963" max="8963" width="1.5" customWidth="1"/>
    <col min="8964" max="8964" width="6.625" customWidth="1"/>
    <col min="8965" max="8965" width="19" customWidth="1"/>
    <col min="8966" max="8966" width="23.375" customWidth="1"/>
    <col min="8967" max="8967" width="3.875" customWidth="1"/>
    <col min="8968" max="8968" width="57.75" customWidth="1"/>
    <col min="8969" max="8969" width="18.625" customWidth="1"/>
    <col min="8970" max="8970" width="17.625" customWidth="1"/>
    <col min="8971" max="8971" width="16" customWidth="1"/>
    <col min="8972" max="8972" width="15.625" customWidth="1"/>
    <col min="8973" max="8973" width="16" customWidth="1"/>
    <col min="8974" max="8974" width="15.25" customWidth="1"/>
    <col min="8975" max="8975" width="1.25" customWidth="1"/>
    <col min="9219" max="9219" width="1.5" customWidth="1"/>
    <col min="9220" max="9220" width="6.625" customWidth="1"/>
    <col min="9221" max="9221" width="19" customWidth="1"/>
    <col min="9222" max="9222" width="23.375" customWidth="1"/>
    <col min="9223" max="9223" width="3.875" customWidth="1"/>
    <col min="9224" max="9224" width="57.75" customWidth="1"/>
    <col min="9225" max="9225" width="18.625" customWidth="1"/>
    <col min="9226" max="9226" width="17.625" customWidth="1"/>
    <col min="9227" max="9227" width="16" customWidth="1"/>
    <col min="9228" max="9228" width="15.625" customWidth="1"/>
    <col min="9229" max="9229" width="16" customWidth="1"/>
    <col min="9230" max="9230" width="15.25" customWidth="1"/>
    <col min="9231" max="9231" width="1.25" customWidth="1"/>
    <col min="9475" max="9475" width="1.5" customWidth="1"/>
    <col min="9476" max="9476" width="6.625" customWidth="1"/>
    <col min="9477" max="9477" width="19" customWidth="1"/>
    <col min="9478" max="9478" width="23.375" customWidth="1"/>
    <col min="9479" max="9479" width="3.875" customWidth="1"/>
    <col min="9480" max="9480" width="57.75" customWidth="1"/>
    <col min="9481" max="9481" width="18.625" customWidth="1"/>
    <col min="9482" max="9482" width="17.625" customWidth="1"/>
    <col min="9483" max="9483" width="16" customWidth="1"/>
    <col min="9484" max="9484" width="15.625" customWidth="1"/>
    <col min="9485" max="9485" width="16" customWidth="1"/>
    <col min="9486" max="9486" width="15.25" customWidth="1"/>
    <col min="9487" max="9487" width="1.25" customWidth="1"/>
    <col min="9731" max="9731" width="1.5" customWidth="1"/>
    <col min="9732" max="9732" width="6.625" customWidth="1"/>
    <col min="9733" max="9733" width="19" customWidth="1"/>
    <col min="9734" max="9734" width="23.375" customWidth="1"/>
    <col min="9735" max="9735" width="3.875" customWidth="1"/>
    <col min="9736" max="9736" width="57.75" customWidth="1"/>
    <col min="9737" max="9737" width="18.625" customWidth="1"/>
    <col min="9738" max="9738" width="17.625" customWidth="1"/>
    <col min="9739" max="9739" width="16" customWidth="1"/>
    <col min="9740" max="9740" width="15.625" customWidth="1"/>
    <col min="9741" max="9741" width="16" customWidth="1"/>
    <col min="9742" max="9742" width="15.25" customWidth="1"/>
    <col min="9743" max="9743" width="1.25" customWidth="1"/>
    <col min="9987" max="9987" width="1.5" customWidth="1"/>
    <col min="9988" max="9988" width="6.625" customWidth="1"/>
    <col min="9989" max="9989" width="19" customWidth="1"/>
    <col min="9990" max="9990" width="23.375" customWidth="1"/>
    <col min="9991" max="9991" width="3.875" customWidth="1"/>
    <col min="9992" max="9992" width="57.75" customWidth="1"/>
    <col min="9993" max="9993" width="18.625" customWidth="1"/>
    <col min="9994" max="9994" width="17.625" customWidth="1"/>
    <col min="9995" max="9995" width="16" customWidth="1"/>
    <col min="9996" max="9996" width="15.625" customWidth="1"/>
    <col min="9997" max="9997" width="16" customWidth="1"/>
    <col min="9998" max="9998" width="15.25" customWidth="1"/>
    <col min="9999" max="9999" width="1.25" customWidth="1"/>
    <col min="10243" max="10243" width="1.5" customWidth="1"/>
    <col min="10244" max="10244" width="6.625" customWidth="1"/>
    <col min="10245" max="10245" width="19" customWidth="1"/>
    <col min="10246" max="10246" width="23.375" customWidth="1"/>
    <col min="10247" max="10247" width="3.875" customWidth="1"/>
    <col min="10248" max="10248" width="57.75" customWidth="1"/>
    <col min="10249" max="10249" width="18.625" customWidth="1"/>
    <col min="10250" max="10250" width="17.625" customWidth="1"/>
    <col min="10251" max="10251" width="16" customWidth="1"/>
    <col min="10252" max="10252" width="15.625" customWidth="1"/>
    <col min="10253" max="10253" width="16" customWidth="1"/>
    <col min="10254" max="10254" width="15.25" customWidth="1"/>
    <col min="10255" max="10255" width="1.25" customWidth="1"/>
    <col min="10499" max="10499" width="1.5" customWidth="1"/>
    <col min="10500" max="10500" width="6.625" customWidth="1"/>
    <col min="10501" max="10501" width="19" customWidth="1"/>
    <col min="10502" max="10502" width="23.375" customWidth="1"/>
    <col min="10503" max="10503" width="3.875" customWidth="1"/>
    <col min="10504" max="10504" width="57.75" customWidth="1"/>
    <col min="10505" max="10505" width="18.625" customWidth="1"/>
    <col min="10506" max="10506" width="17.625" customWidth="1"/>
    <col min="10507" max="10507" width="16" customWidth="1"/>
    <col min="10508" max="10508" width="15.625" customWidth="1"/>
    <col min="10509" max="10509" width="16" customWidth="1"/>
    <col min="10510" max="10510" width="15.25" customWidth="1"/>
    <col min="10511" max="10511" width="1.25" customWidth="1"/>
    <col min="10755" max="10755" width="1.5" customWidth="1"/>
    <col min="10756" max="10756" width="6.625" customWidth="1"/>
    <col min="10757" max="10757" width="19" customWidth="1"/>
    <col min="10758" max="10758" width="23.375" customWidth="1"/>
    <col min="10759" max="10759" width="3.875" customWidth="1"/>
    <col min="10760" max="10760" width="57.75" customWidth="1"/>
    <col min="10761" max="10761" width="18.625" customWidth="1"/>
    <col min="10762" max="10762" width="17.625" customWidth="1"/>
    <col min="10763" max="10763" width="16" customWidth="1"/>
    <col min="10764" max="10764" width="15.625" customWidth="1"/>
    <col min="10765" max="10765" width="16" customWidth="1"/>
    <col min="10766" max="10766" width="15.25" customWidth="1"/>
    <col min="10767" max="10767" width="1.25" customWidth="1"/>
    <col min="11011" max="11011" width="1.5" customWidth="1"/>
    <col min="11012" max="11012" width="6.625" customWidth="1"/>
    <col min="11013" max="11013" width="19" customWidth="1"/>
    <col min="11014" max="11014" width="23.375" customWidth="1"/>
    <col min="11015" max="11015" width="3.875" customWidth="1"/>
    <col min="11016" max="11016" width="57.75" customWidth="1"/>
    <col min="11017" max="11017" width="18.625" customWidth="1"/>
    <col min="11018" max="11018" width="17.625" customWidth="1"/>
    <col min="11019" max="11019" width="16" customWidth="1"/>
    <col min="11020" max="11020" width="15.625" customWidth="1"/>
    <col min="11021" max="11021" width="16" customWidth="1"/>
    <col min="11022" max="11022" width="15.25" customWidth="1"/>
    <col min="11023" max="11023" width="1.25" customWidth="1"/>
    <col min="11267" max="11267" width="1.5" customWidth="1"/>
    <col min="11268" max="11268" width="6.625" customWidth="1"/>
    <col min="11269" max="11269" width="19" customWidth="1"/>
    <col min="11270" max="11270" width="23.375" customWidth="1"/>
    <col min="11271" max="11271" width="3.875" customWidth="1"/>
    <col min="11272" max="11272" width="57.75" customWidth="1"/>
    <col min="11273" max="11273" width="18.625" customWidth="1"/>
    <col min="11274" max="11274" width="17.625" customWidth="1"/>
    <col min="11275" max="11275" width="16" customWidth="1"/>
    <col min="11276" max="11276" width="15.625" customWidth="1"/>
    <col min="11277" max="11277" width="16" customWidth="1"/>
    <col min="11278" max="11278" width="15.25" customWidth="1"/>
    <col min="11279" max="11279" width="1.25" customWidth="1"/>
    <col min="11523" max="11523" width="1.5" customWidth="1"/>
    <col min="11524" max="11524" width="6.625" customWidth="1"/>
    <col min="11525" max="11525" width="19" customWidth="1"/>
    <col min="11526" max="11526" width="23.375" customWidth="1"/>
    <col min="11527" max="11527" width="3.875" customWidth="1"/>
    <col min="11528" max="11528" width="57.75" customWidth="1"/>
    <col min="11529" max="11529" width="18.625" customWidth="1"/>
    <col min="11530" max="11530" width="17.625" customWidth="1"/>
    <col min="11531" max="11531" width="16" customWidth="1"/>
    <col min="11532" max="11532" width="15.625" customWidth="1"/>
    <col min="11533" max="11533" width="16" customWidth="1"/>
    <col min="11534" max="11534" width="15.25" customWidth="1"/>
    <col min="11535" max="11535" width="1.25" customWidth="1"/>
    <col min="11779" max="11779" width="1.5" customWidth="1"/>
    <col min="11780" max="11780" width="6.625" customWidth="1"/>
    <col min="11781" max="11781" width="19" customWidth="1"/>
    <col min="11782" max="11782" width="23.375" customWidth="1"/>
    <col min="11783" max="11783" width="3.875" customWidth="1"/>
    <col min="11784" max="11784" width="57.75" customWidth="1"/>
    <col min="11785" max="11785" width="18.625" customWidth="1"/>
    <col min="11786" max="11786" width="17.625" customWidth="1"/>
    <col min="11787" max="11787" width="16" customWidth="1"/>
    <col min="11788" max="11788" width="15.625" customWidth="1"/>
    <col min="11789" max="11789" width="16" customWidth="1"/>
    <col min="11790" max="11790" width="15.25" customWidth="1"/>
    <col min="11791" max="11791" width="1.25" customWidth="1"/>
    <col min="12035" max="12035" width="1.5" customWidth="1"/>
    <col min="12036" max="12036" width="6.625" customWidth="1"/>
    <col min="12037" max="12037" width="19" customWidth="1"/>
    <col min="12038" max="12038" width="23.375" customWidth="1"/>
    <col min="12039" max="12039" width="3.875" customWidth="1"/>
    <col min="12040" max="12040" width="57.75" customWidth="1"/>
    <col min="12041" max="12041" width="18.625" customWidth="1"/>
    <col min="12042" max="12042" width="17.625" customWidth="1"/>
    <col min="12043" max="12043" width="16" customWidth="1"/>
    <col min="12044" max="12044" width="15.625" customWidth="1"/>
    <col min="12045" max="12045" width="16" customWidth="1"/>
    <col min="12046" max="12046" width="15.25" customWidth="1"/>
    <col min="12047" max="12047" width="1.25" customWidth="1"/>
    <col min="12291" max="12291" width="1.5" customWidth="1"/>
    <col min="12292" max="12292" width="6.625" customWidth="1"/>
    <col min="12293" max="12293" width="19" customWidth="1"/>
    <col min="12294" max="12294" width="23.375" customWidth="1"/>
    <col min="12295" max="12295" width="3.875" customWidth="1"/>
    <col min="12296" max="12296" width="57.75" customWidth="1"/>
    <col min="12297" max="12297" width="18.625" customWidth="1"/>
    <col min="12298" max="12298" width="17.625" customWidth="1"/>
    <col min="12299" max="12299" width="16" customWidth="1"/>
    <col min="12300" max="12300" width="15.625" customWidth="1"/>
    <col min="12301" max="12301" width="16" customWidth="1"/>
    <col min="12302" max="12302" width="15.25" customWidth="1"/>
    <col min="12303" max="12303" width="1.25" customWidth="1"/>
    <col min="12547" max="12547" width="1.5" customWidth="1"/>
    <col min="12548" max="12548" width="6.625" customWidth="1"/>
    <col min="12549" max="12549" width="19" customWidth="1"/>
    <col min="12550" max="12550" width="23.375" customWidth="1"/>
    <col min="12551" max="12551" width="3.875" customWidth="1"/>
    <col min="12552" max="12552" width="57.75" customWidth="1"/>
    <col min="12553" max="12553" width="18.625" customWidth="1"/>
    <col min="12554" max="12554" width="17.625" customWidth="1"/>
    <col min="12555" max="12555" width="16" customWidth="1"/>
    <col min="12556" max="12556" width="15.625" customWidth="1"/>
    <col min="12557" max="12557" width="16" customWidth="1"/>
    <col min="12558" max="12558" width="15.25" customWidth="1"/>
    <col min="12559" max="12559" width="1.25" customWidth="1"/>
    <col min="12803" max="12803" width="1.5" customWidth="1"/>
    <col min="12804" max="12804" width="6.625" customWidth="1"/>
    <col min="12805" max="12805" width="19" customWidth="1"/>
    <col min="12806" max="12806" width="23.375" customWidth="1"/>
    <col min="12807" max="12807" width="3.875" customWidth="1"/>
    <col min="12808" max="12808" width="57.75" customWidth="1"/>
    <col min="12809" max="12809" width="18.625" customWidth="1"/>
    <col min="12810" max="12810" width="17.625" customWidth="1"/>
    <col min="12811" max="12811" width="16" customWidth="1"/>
    <col min="12812" max="12812" width="15.625" customWidth="1"/>
    <col min="12813" max="12813" width="16" customWidth="1"/>
    <col min="12814" max="12814" width="15.25" customWidth="1"/>
    <col min="12815" max="12815" width="1.25" customWidth="1"/>
    <col min="13059" max="13059" width="1.5" customWidth="1"/>
    <col min="13060" max="13060" width="6.625" customWidth="1"/>
    <col min="13061" max="13061" width="19" customWidth="1"/>
    <col min="13062" max="13062" width="23.375" customWidth="1"/>
    <col min="13063" max="13063" width="3.875" customWidth="1"/>
    <col min="13064" max="13064" width="57.75" customWidth="1"/>
    <col min="13065" max="13065" width="18.625" customWidth="1"/>
    <col min="13066" max="13066" width="17.625" customWidth="1"/>
    <col min="13067" max="13067" width="16" customWidth="1"/>
    <col min="13068" max="13068" width="15.625" customWidth="1"/>
    <col min="13069" max="13069" width="16" customWidth="1"/>
    <col min="13070" max="13070" width="15.25" customWidth="1"/>
    <col min="13071" max="13071" width="1.25" customWidth="1"/>
    <col min="13315" max="13315" width="1.5" customWidth="1"/>
    <col min="13316" max="13316" width="6.625" customWidth="1"/>
    <col min="13317" max="13317" width="19" customWidth="1"/>
    <col min="13318" max="13318" width="23.375" customWidth="1"/>
    <col min="13319" max="13319" width="3.875" customWidth="1"/>
    <col min="13320" max="13320" width="57.75" customWidth="1"/>
    <col min="13321" max="13321" width="18.625" customWidth="1"/>
    <col min="13322" max="13322" width="17.625" customWidth="1"/>
    <col min="13323" max="13323" width="16" customWidth="1"/>
    <col min="13324" max="13324" width="15.625" customWidth="1"/>
    <col min="13325" max="13325" width="16" customWidth="1"/>
    <col min="13326" max="13326" width="15.25" customWidth="1"/>
    <col min="13327" max="13327" width="1.25" customWidth="1"/>
    <col min="13571" max="13571" width="1.5" customWidth="1"/>
    <col min="13572" max="13572" width="6.625" customWidth="1"/>
    <col min="13573" max="13573" width="19" customWidth="1"/>
    <col min="13574" max="13574" width="23.375" customWidth="1"/>
    <col min="13575" max="13575" width="3.875" customWidth="1"/>
    <col min="13576" max="13576" width="57.75" customWidth="1"/>
    <col min="13577" max="13577" width="18.625" customWidth="1"/>
    <col min="13578" max="13578" width="17.625" customWidth="1"/>
    <col min="13579" max="13579" width="16" customWidth="1"/>
    <col min="13580" max="13580" width="15.625" customWidth="1"/>
    <col min="13581" max="13581" width="16" customWidth="1"/>
    <col min="13582" max="13582" width="15.25" customWidth="1"/>
    <col min="13583" max="13583" width="1.25" customWidth="1"/>
    <col min="13827" max="13827" width="1.5" customWidth="1"/>
    <col min="13828" max="13828" width="6.625" customWidth="1"/>
    <col min="13829" max="13829" width="19" customWidth="1"/>
    <col min="13830" max="13830" width="23.375" customWidth="1"/>
    <col min="13831" max="13831" width="3.875" customWidth="1"/>
    <col min="13832" max="13832" width="57.75" customWidth="1"/>
    <col min="13833" max="13833" width="18.625" customWidth="1"/>
    <col min="13834" max="13834" width="17.625" customWidth="1"/>
    <col min="13835" max="13835" width="16" customWidth="1"/>
    <col min="13836" max="13836" width="15.625" customWidth="1"/>
    <col min="13837" max="13837" width="16" customWidth="1"/>
    <col min="13838" max="13838" width="15.25" customWidth="1"/>
    <col min="13839" max="13839" width="1.25" customWidth="1"/>
    <col min="14083" max="14083" width="1.5" customWidth="1"/>
    <col min="14084" max="14084" width="6.625" customWidth="1"/>
    <col min="14085" max="14085" width="19" customWidth="1"/>
    <col min="14086" max="14086" width="23.375" customWidth="1"/>
    <col min="14087" max="14087" width="3.875" customWidth="1"/>
    <col min="14088" max="14088" width="57.75" customWidth="1"/>
    <col min="14089" max="14089" width="18.625" customWidth="1"/>
    <col min="14090" max="14090" width="17.625" customWidth="1"/>
    <col min="14091" max="14091" width="16" customWidth="1"/>
    <col min="14092" max="14092" width="15.625" customWidth="1"/>
    <col min="14093" max="14093" width="16" customWidth="1"/>
    <col min="14094" max="14094" width="15.25" customWidth="1"/>
    <col min="14095" max="14095" width="1.25" customWidth="1"/>
    <col min="14339" max="14339" width="1.5" customWidth="1"/>
    <col min="14340" max="14340" width="6.625" customWidth="1"/>
    <col min="14341" max="14341" width="19" customWidth="1"/>
    <col min="14342" max="14342" width="23.375" customWidth="1"/>
    <col min="14343" max="14343" width="3.875" customWidth="1"/>
    <col min="14344" max="14344" width="57.75" customWidth="1"/>
    <col min="14345" max="14345" width="18.625" customWidth="1"/>
    <col min="14346" max="14346" width="17.625" customWidth="1"/>
    <col min="14347" max="14347" width="16" customWidth="1"/>
    <col min="14348" max="14348" width="15.625" customWidth="1"/>
    <col min="14349" max="14349" width="16" customWidth="1"/>
    <col min="14350" max="14350" width="15.25" customWidth="1"/>
    <col min="14351" max="14351" width="1.25" customWidth="1"/>
    <col min="14595" max="14595" width="1.5" customWidth="1"/>
    <col min="14596" max="14596" width="6.625" customWidth="1"/>
    <col min="14597" max="14597" width="19" customWidth="1"/>
    <col min="14598" max="14598" width="23.375" customWidth="1"/>
    <col min="14599" max="14599" width="3.875" customWidth="1"/>
    <col min="14600" max="14600" width="57.75" customWidth="1"/>
    <col min="14601" max="14601" width="18.625" customWidth="1"/>
    <col min="14602" max="14602" width="17.625" customWidth="1"/>
    <col min="14603" max="14603" width="16" customWidth="1"/>
    <col min="14604" max="14604" width="15.625" customWidth="1"/>
    <col min="14605" max="14605" width="16" customWidth="1"/>
    <col min="14606" max="14606" width="15.25" customWidth="1"/>
    <col min="14607" max="14607" width="1.25" customWidth="1"/>
    <col min="14851" max="14851" width="1.5" customWidth="1"/>
    <col min="14852" max="14852" width="6.625" customWidth="1"/>
    <col min="14853" max="14853" width="19" customWidth="1"/>
    <col min="14854" max="14854" width="23.375" customWidth="1"/>
    <col min="14855" max="14855" width="3.875" customWidth="1"/>
    <col min="14856" max="14856" width="57.75" customWidth="1"/>
    <col min="14857" max="14857" width="18.625" customWidth="1"/>
    <col min="14858" max="14858" width="17.625" customWidth="1"/>
    <col min="14859" max="14859" width="16" customWidth="1"/>
    <col min="14860" max="14860" width="15.625" customWidth="1"/>
    <col min="14861" max="14861" width="16" customWidth="1"/>
    <col min="14862" max="14862" width="15.25" customWidth="1"/>
    <col min="14863" max="14863" width="1.25" customWidth="1"/>
    <col min="15107" max="15107" width="1.5" customWidth="1"/>
    <col min="15108" max="15108" width="6.625" customWidth="1"/>
    <col min="15109" max="15109" width="19" customWidth="1"/>
    <col min="15110" max="15110" width="23.375" customWidth="1"/>
    <col min="15111" max="15111" width="3.875" customWidth="1"/>
    <col min="15112" max="15112" width="57.75" customWidth="1"/>
    <col min="15113" max="15113" width="18.625" customWidth="1"/>
    <col min="15114" max="15114" width="17.625" customWidth="1"/>
    <col min="15115" max="15115" width="16" customWidth="1"/>
    <col min="15116" max="15116" width="15.625" customWidth="1"/>
    <col min="15117" max="15117" width="16" customWidth="1"/>
    <col min="15118" max="15118" width="15.25" customWidth="1"/>
    <col min="15119" max="15119" width="1.25" customWidth="1"/>
    <col min="15363" max="15363" width="1.5" customWidth="1"/>
    <col min="15364" max="15364" width="6.625" customWidth="1"/>
    <col min="15365" max="15365" width="19" customWidth="1"/>
    <col min="15366" max="15366" width="23.375" customWidth="1"/>
    <col min="15367" max="15367" width="3.875" customWidth="1"/>
    <col min="15368" max="15368" width="57.75" customWidth="1"/>
    <col min="15369" max="15369" width="18.625" customWidth="1"/>
    <col min="15370" max="15370" width="17.625" customWidth="1"/>
    <col min="15371" max="15371" width="16" customWidth="1"/>
    <col min="15372" max="15372" width="15.625" customWidth="1"/>
    <col min="15373" max="15373" width="16" customWidth="1"/>
    <col min="15374" max="15374" width="15.25" customWidth="1"/>
    <col min="15375" max="15375" width="1.25" customWidth="1"/>
    <col min="15619" max="15619" width="1.5" customWidth="1"/>
    <col min="15620" max="15620" width="6.625" customWidth="1"/>
    <col min="15621" max="15621" width="19" customWidth="1"/>
    <col min="15622" max="15622" width="23.375" customWidth="1"/>
    <col min="15623" max="15623" width="3.875" customWidth="1"/>
    <col min="15624" max="15624" width="57.75" customWidth="1"/>
    <col min="15625" max="15625" width="18.625" customWidth="1"/>
    <col min="15626" max="15626" width="17.625" customWidth="1"/>
    <col min="15627" max="15627" width="16" customWidth="1"/>
    <col min="15628" max="15628" width="15.625" customWidth="1"/>
    <col min="15629" max="15629" width="16" customWidth="1"/>
    <col min="15630" max="15630" width="15.25" customWidth="1"/>
    <col min="15631" max="15631" width="1.25" customWidth="1"/>
    <col min="15875" max="15875" width="1.5" customWidth="1"/>
    <col min="15876" max="15876" width="6.625" customWidth="1"/>
    <col min="15877" max="15877" width="19" customWidth="1"/>
    <col min="15878" max="15878" width="23.375" customWidth="1"/>
    <col min="15879" max="15879" width="3.875" customWidth="1"/>
    <col min="15880" max="15880" width="57.75" customWidth="1"/>
    <col min="15881" max="15881" width="18.625" customWidth="1"/>
    <col min="15882" max="15882" width="17.625" customWidth="1"/>
    <col min="15883" max="15883" width="16" customWidth="1"/>
    <col min="15884" max="15884" width="15.625" customWidth="1"/>
    <col min="15885" max="15885" width="16" customWidth="1"/>
    <col min="15886" max="15886" width="15.25" customWidth="1"/>
    <col min="15887" max="15887" width="1.25" customWidth="1"/>
    <col min="16131" max="16131" width="1.5" customWidth="1"/>
    <col min="16132" max="16132" width="6.625" customWidth="1"/>
    <col min="16133" max="16133" width="19" customWidth="1"/>
    <col min="16134" max="16134" width="23.375" customWidth="1"/>
    <col min="16135" max="16135" width="3.875" customWidth="1"/>
    <col min="16136" max="16136" width="57.75" customWidth="1"/>
    <col min="16137" max="16137" width="18.625" customWidth="1"/>
    <col min="16138" max="16138" width="17.625" customWidth="1"/>
    <col min="16139" max="16139" width="16" customWidth="1"/>
    <col min="16140" max="16140" width="15.625" customWidth="1"/>
    <col min="16141" max="16141" width="16" customWidth="1"/>
    <col min="16142" max="16142" width="15.25" customWidth="1"/>
    <col min="16143" max="16143" width="1.25" customWidth="1"/>
  </cols>
  <sheetData>
    <row r="2" spans="1:16" ht="11.45" customHeight="1" thickBot="1" x14ac:dyDescent="0.2"/>
    <row r="3" spans="1:16" ht="19.899999999999999" customHeight="1" x14ac:dyDescent="0.15">
      <c r="A3" s="8"/>
      <c r="B3" s="83" t="s">
        <v>98</v>
      </c>
      <c r="C3" s="84"/>
      <c r="D3" s="84"/>
      <c r="E3" s="84"/>
      <c r="F3" s="84"/>
      <c r="G3" s="89" t="s">
        <v>105</v>
      </c>
      <c r="H3" s="92" t="s">
        <v>100</v>
      </c>
      <c r="I3" s="95" t="s">
        <v>87</v>
      </c>
      <c r="J3" s="96"/>
      <c r="K3" s="96"/>
      <c r="L3" s="96"/>
      <c r="M3" s="96"/>
      <c r="N3" s="97"/>
      <c r="O3" s="8"/>
      <c r="P3" s="7"/>
    </row>
    <row r="4" spans="1:16" ht="18.600000000000001" customHeight="1" x14ac:dyDescent="0.15">
      <c r="A4" s="8"/>
      <c r="B4" s="85"/>
      <c r="C4" s="86"/>
      <c r="D4" s="86"/>
      <c r="E4" s="86"/>
      <c r="F4" s="86"/>
      <c r="G4" s="90"/>
      <c r="H4" s="93"/>
      <c r="I4" s="98" t="s">
        <v>93</v>
      </c>
      <c r="J4" s="101" t="s">
        <v>88</v>
      </c>
      <c r="K4" s="101"/>
      <c r="L4" s="101"/>
      <c r="M4" s="101"/>
      <c r="N4" s="102"/>
      <c r="O4" s="8"/>
      <c r="P4" s="7"/>
    </row>
    <row r="5" spans="1:16" ht="29.45" customHeight="1" x14ac:dyDescent="0.15">
      <c r="A5" s="8"/>
      <c r="B5" s="85"/>
      <c r="C5" s="86"/>
      <c r="D5" s="86"/>
      <c r="E5" s="86"/>
      <c r="F5" s="86"/>
      <c r="G5" s="90"/>
      <c r="H5" s="93"/>
      <c r="I5" s="99"/>
      <c r="J5" s="103" t="s">
        <v>97</v>
      </c>
      <c r="K5" s="103"/>
      <c r="L5" s="103" t="s">
        <v>89</v>
      </c>
      <c r="M5" s="103"/>
      <c r="N5" s="104"/>
      <c r="O5" s="8"/>
      <c r="P5" s="7"/>
    </row>
    <row r="6" spans="1:16" ht="28.9" customHeight="1" x14ac:dyDescent="0.15">
      <c r="A6" s="8"/>
      <c r="B6" s="87"/>
      <c r="C6" s="88"/>
      <c r="D6" s="88"/>
      <c r="E6" s="88"/>
      <c r="F6" s="88"/>
      <c r="G6" s="90"/>
      <c r="H6" s="93"/>
      <c r="I6" s="99"/>
      <c r="J6" s="105" t="s">
        <v>94</v>
      </c>
      <c r="K6" s="105" t="s">
        <v>90</v>
      </c>
      <c r="L6" s="105" t="s">
        <v>99</v>
      </c>
      <c r="M6" s="105" t="s">
        <v>95</v>
      </c>
      <c r="N6" s="108" t="s">
        <v>96</v>
      </c>
      <c r="O6" s="8"/>
      <c r="P6" s="7"/>
    </row>
    <row r="7" spans="1:16" ht="37.9" customHeight="1" thickBot="1" x14ac:dyDescent="0.2">
      <c r="A7" s="8"/>
      <c r="B7" s="29" t="s">
        <v>0</v>
      </c>
      <c r="C7" s="30" t="s">
        <v>1</v>
      </c>
      <c r="D7" s="31" t="s">
        <v>2</v>
      </c>
      <c r="E7" s="110" t="s">
        <v>86</v>
      </c>
      <c r="F7" s="111"/>
      <c r="G7" s="91"/>
      <c r="H7" s="94"/>
      <c r="I7" s="100"/>
      <c r="J7" s="106"/>
      <c r="K7" s="106"/>
      <c r="L7" s="107"/>
      <c r="M7" s="106"/>
      <c r="N7" s="109"/>
      <c r="O7" s="8"/>
      <c r="P7" s="7"/>
    </row>
    <row r="8" spans="1:16" ht="33" customHeight="1" x14ac:dyDescent="0.15">
      <c r="A8" s="8"/>
      <c r="B8" s="78" t="s">
        <v>3</v>
      </c>
      <c r="C8" s="80" t="s">
        <v>4</v>
      </c>
      <c r="D8" s="82" t="s">
        <v>5</v>
      </c>
      <c r="E8" s="9">
        <v>1</v>
      </c>
      <c r="F8" s="10" t="s">
        <v>6</v>
      </c>
      <c r="G8" s="48">
        <v>2</v>
      </c>
      <c r="H8" s="44">
        <f>IF(G8=1,0,IF(G8=2,3,IF(G8=3,7,IF(G8=4,10,IF(G8=5,12,0)))))</f>
        <v>3</v>
      </c>
      <c r="I8" s="26">
        <f>H8*3</f>
        <v>9</v>
      </c>
      <c r="J8" s="43">
        <f>H8*3</f>
        <v>9</v>
      </c>
      <c r="K8" s="43">
        <f>H8*4</f>
        <v>12</v>
      </c>
      <c r="L8" s="43">
        <f>H8*2</f>
        <v>6</v>
      </c>
      <c r="M8" s="39">
        <f>H8*2</f>
        <v>6</v>
      </c>
      <c r="N8" s="37">
        <f>H8*1</f>
        <v>3</v>
      </c>
      <c r="O8" s="8"/>
      <c r="P8" s="7"/>
    </row>
    <row r="9" spans="1:16" ht="28.5" customHeight="1" x14ac:dyDescent="0.15">
      <c r="A9" s="8"/>
      <c r="B9" s="79"/>
      <c r="C9" s="81"/>
      <c r="D9" s="68"/>
      <c r="E9" s="11">
        <v>2</v>
      </c>
      <c r="F9" s="12" t="s">
        <v>7</v>
      </c>
      <c r="G9" s="49">
        <v>2</v>
      </c>
      <c r="H9" s="45">
        <f>IF(G9=1,0,IF(G9=2,3,IF(G9=3,7,IF(G9=4,10,IF(G9=5,12,0)))))</f>
        <v>3</v>
      </c>
      <c r="I9" s="40">
        <f>H9*3</f>
        <v>9</v>
      </c>
      <c r="J9" s="42">
        <f>H9*3</f>
        <v>9</v>
      </c>
      <c r="K9" s="42">
        <f>H9*4</f>
        <v>12</v>
      </c>
      <c r="L9" s="42">
        <f>H9*2</f>
        <v>6</v>
      </c>
      <c r="M9" s="42">
        <f>H9*2</f>
        <v>6</v>
      </c>
      <c r="N9" s="27">
        <f>H9*1</f>
        <v>3</v>
      </c>
      <c r="O9" s="8"/>
      <c r="P9" s="7"/>
    </row>
    <row r="10" spans="1:16" ht="28.5" customHeight="1" x14ac:dyDescent="0.15">
      <c r="A10" s="8"/>
      <c r="B10" s="61"/>
      <c r="C10" s="65" t="s">
        <v>92</v>
      </c>
      <c r="D10" s="65" t="s">
        <v>8</v>
      </c>
      <c r="E10" s="13">
        <v>3</v>
      </c>
      <c r="F10" s="14" t="s">
        <v>9</v>
      </c>
      <c r="G10" s="49">
        <v>3</v>
      </c>
      <c r="H10" s="45">
        <f t="shared" ref="H10:H54" si="0">IF(G10=1,0,IF(G10=2,3,IF(G10=3,7,IF(G10=4,10,IF(G10=5,12,0)))))</f>
        <v>7</v>
      </c>
      <c r="I10" s="40">
        <f>H10*2</f>
        <v>14</v>
      </c>
      <c r="J10" s="42">
        <f>H10*4</f>
        <v>28</v>
      </c>
      <c r="K10" s="42">
        <f>H10*4</f>
        <v>28</v>
      </c>
      <c r="L10" s="42">
        <f>H10*3</f>
        <v>21</v>
      </c>
      <c r="M10" s="42">
        <f>H10*2</f>
        <v>14</v>
      </c>
      <c r="N10" s="38">
        <f>H10*1</f>
        <v>7</v>
      </c>
      <c r="O10" s="8"/>
      <c r="P10" s="7"/>
    </row>
    <row r="11" spans="1:16" ht="28.5" customHeight="1" x14ac:dyDescent="0.15">
      <c r="A11" s="8"/>
      <c r="B11" s="61"/>
      <c r="C11" s="68"/>
      <c r="D11" s="68"/>
      <c r="E11" s="15">
        <v>4</v>
      </c>
      <c r="F11" s="16" t="s">
        <v>10</v>
      </c>
      <c r="G11" s="49">
        <v>4</v>
      </c>
      <c r="H11" s="45">
        <f t="shared" si="0"/>
        <v>10</v>
      </c>
      <c r="I11" s="40">
        <f>H11*2</f>
        <v>20</v>
      </c>
      <c r="J11" s="42">
        <f>H11*5</f>
        <v>50</v>
      </c>
      <c r="K11" s="42">
        <f>H11*5</f>
        <v>50</v>
      </c>
      <c r="L11" s="42">
        <f>H11*4</f>
        <v>40</v>
      </c>
      <c r="M11" s="42">
        <f>H11*2</f>
        <v>20</v>
      </c>
      <c r="N11" s="27">
        <f>H11*1</f>
        <v>10</v>
      </c>
      <c r="O11" s="8"/>
      <c r="P11" s="7"/>
    </row>
    <row r="12" spans="1:16" ht="28.5" customHeight="1" x14ac:dyDescent="0.15">
      <c r="A12" s="8"/>
      <c r="B12" s="61"/>
      <c r="C12" s="69"/>
      <c r="D12" s="68"/>
      <c r="E12" s="11">
        <v>5</v>
      </c>
      <c r="F12" s="12" t="s">
        <v>11</v>
      </c>
      <c r="G12" s="49">
        <v>5</v>
      </c>
      <c r="H12" s="45">
        <f t="shared" si="0"/>
        <v>12</v>
      </c>
      <c r="I12" s="40">
        <f>H12*2</f>
        <v>24</v>
      </c>
      <c r="J12" s="42">
        <f>H12*5</f>
        <v>60</v>
      </c>
      <c r="K12" s="42">
        <f>H12*4</f>
        <v>48</v>
      </c>
      <c r="L12" s="42">
        <f>H12*4</f>
        <v>48</v>
      </c>
      <c r="M12" s="42">
        <f>H12*3</f>
        <v>36</v>
      </c>
      <c r="N12" s="27">
        <f>H12*2</f>
        <v>24</v>
      </c>
      <c r="O12" s="8"/>
      <c r="P12" s="7"/>
    </row>
    <row r="13" spans="1:16" ht="28.5" customHeight="1" x14ac:dyDescent="0.15">
      <c r="A13" s="8"/>
      <c r="B13" s="61"/>
      <c r="C13" s="70" t="s">
        <v>12</v>
      </c>
      <c r="D13" s="65" t="s">
        <v>13</v>
      </c>
      <c r="E13" s="13">
        <v>6</v>
      </c>
      <c r="F13" s="14" t="s">
        <v>14</v>
      </c>
      <c r="G13" s="49">
        <v>3</v>
      </c>
      <c r="H13" s="45">
        <f t="shared" si="0"/>
        <v>7</v>
      </c>
      <c r="I13" s="40">
        <f>H13*2</f>
        <v>14</v>
      </c>
      <c r="J13" s="42">
        <f>H13*3</f>
        <v>21</v>
      </c>
      <c r="K13" s="42">
        <f>H13*4</f>
        <v>28</v>
      </c>
      <c r="L13" s="42">
        <f>H13*3</f>
        <v>21</v>
      </c>
      <c r="M13" s="42">
        <f>H13*2</f>
        <v>14</v>
      </c>
      <c r="N13" s="27">
        <f t="shared" ref="N13:N18" si="1">H13*1</f>
        <v>7</v>
      </c>
      <c r="O13" s="8"/>
      <c r="P13" s="7"/>
    </row>
    <row r="14" spans="1:16" ht="28.5" customHeight="1" x14ac:dyDescent="0.15">
      <c r="A14" s="8"/>
      <c r="B14" s="61"/>
      <c r="C14" s="70"/>
      <c r="D14" s="68"/>
      <c r="E14" s="11">
        <v>7</v>
      </c>
      <c r="F14" s="12" t="s">
        <v>15</v>
      </c>
      <c r="G14" s="49">
        <v>5</v>
      </c>
      <c r="H14" s="45">
        <f t="shared" si="0"/>
        <v>12</v>
      </c>
      <c r="I14" s="40">
        <f>H14*2</f>
        <v>24</v>
      </c>
      <c r="J14" s="42">
        <f>H14*4</f>
        <v>48</v>
      </c>
      <c r="K14" s="42">
        <f>H14*3</f>
        <v>36</v>
      </c>
      <c r="L14" s="42">
        <f t="shared" ref="L14:L32" si="2">H14*3</f>
        <v>36</v>
      </c>
      <c r="M14" s="42">
        <f>H14*2</f>
        <v>24</v>
      </c>
      <c r="N14" s="27">
        <f t="shared" si="1"/>
        <v>12</v>
      </c>
      <c r="O14" s="8"/>
      <c r="P14" s="7"/>
    </row>
    <row r="15" spans="1:16" ht="28.5" customHeight="1" x14ac:dyDescent="0.15">
      <c r="A15" s="8"/>
      <c r="B15" s="71" t="s">
        <v>16</v>
      </c>
      <c r="C15" s="60" t="s">
        <v>17</v>
      </c>
      <c r="D15" s="60" t="s">
        <v>18</v>
      </c>
      <c r="E15" s="13">
        <v>8</v>
      </c>
      <c r="F15" s="14" t="s">
        <v>19</v>
      </c>
      <c r="G15" s="49">
        <v>2</v>
      </c>
      <c r="H15" s="45">
        <f t="shared" si="0"/>
        <v>3</v>
      </c>
      <c r="I15" s="40">
        <f>H15*5</f>
        <v>15</v>
      </c>
      <c r="J15" s="42">
        <f>H15*2</f>
        <v>6</v>
      </c>
      <c r="K15" s="42">
        <f>H15*2</f>
        <v>6</v>
      </c>
      <c r="L15" s="42">
        <f>H15*2</f>
        <v>6</v>
      </c>
      <c r="M15" s="42">
        <f>H15*1</f>
        <v>3</v>
      </c>
      <c r="N15" s="27">
        <f t="shared" si="1"/>
        <v>3</v>
      </c>
      <c r="O15" s="8"/>
      <c r="P15" s="7"/>
    </row>
    <row r="16" spans="1:16" ht="28.5" customHeight="1" x14ac:dyDescent="0.15">
      <c r="A16" s="8"/>
      <c r="B16" s="71"/>
      <c r="C16" s="60"/>
      <c r="D16" s="60"/>
      <c r="E16" s="11">
        <v>9</v>
      </c>
      <c r="F16" s="12" t="s">
        <v>20</v>
      </c>
      <c r="G16" s="49">
        <v>2</v>
      </c>
      <c r="H16" s="45">
        <f t="shared" si="0"/>
        <v>3</v>
      </c>
      <c r="I16" s="40">
        <f>H16*5</f>
        <v>15</v>
      </c>
      <c r="J16" s="42">
        <f>H16*3</f>
        <v>9</v>
      </c>
      <c r="K16" s="42">
        <f t="shared" ref="K16:K51" si="3">H16*3</f>
        <v>9</v>
      </c>
      <c r="L16" s="42">
        <f>H16*2</f>
        <v>6</v>
      </c>
      <c r="M16" s="42">
        <f>H16*1</f>
        <v>3</v>
      </c>
      <c r="N16" s="27">
        <f t="shared" si="1"/>
        <v>3</v>
      </c>
      <c r="O16" s="8"/>
      <c r="P16" s="7"/>
    </row>
    <row r="17" spans="1:16" ht="28.5" customHeight="1" x14ac:dyDescent="0.15">
      <c r="A17" s="8"/>
      <c r="B17" s="71"/>
      <c r="C17" s="60"/>
      <c r="D17" s="65" t="s">
        <v>21</v>
      </c>
      <c r="E17" s="13">
        <v>10</v>
      </c>
      <c r="F17" s="14" t="s">
        <v>22</v>
      </c>
      <c r="G17" s="49">
        <v>2</v>
      </c>
      <c r="H17" s="45">
        <f t="shared" si="0"/>
        <v>3</v>
      </c>
      <c r="I17" s="40">
        <f>H17*5</f>
        <v>15</v>
      </c>
      <c r="J17" s="42">
        <f>H17*2</f>
        <v>6</v>
      </c>
      <c r="K17" s="42">
        <f>H17*2</f>
        <v>6</v>
      </c>
      <c r="L17" s="42">
        <f>H17*2</f>
        <v>6</v>
      </c>
      <c r="M17" s="42">
        <f>H17*1</f>
        <v>3</v>
      </c>
      <c r="N17" s="27">
        <f t="shared" si="1"/>
        <v>3</v>
      </c>
      <c r="O17" s="8"/>
      <c r="P17" s="7"/>
    </row>
    <row r="18" spans="1:16" ht="28.5" customHeight="1" x14ac:dyDescent="0.15">
      <c r="A18" s="8"/>
      <c r="B18" s="71"/>
      <c r="C18" s="60"/>
      <c r="D18" s="68"/>
      <c r="E18" s="11">
        <v>11</v>
      </c>
      <c r="F18" s="12" t="s">
        <v>23</v>
      </c>
      <c r="G18" s="49">
        <v>1</v>
      </c>
      <c r="H18" s="45">
        <f t="shared" si="0"/>
        <v>0</v>
      </c>
      <c r="I18" s="40">
        <f>H18*4</f>
        <v>0</v>
      </c>
      <c r="J18" s="42">
        <f>H18*3</f>
        <v>0</v>
      </c>
      <c r="K18" s="42">
        <f t="shared" si="3"/>
        <v>0</v>
      </c>
      <c r="L18" s="42">
        <f>H18*3</f>
        <v>0</v>
      </c>
      <c r="M18" s="42">
        <f>H18*2</f>
        <v>0</v>
      </c>
      <c r="N18" s="27">
        <f t="shared" si="1"/>
        <v>0</v>
      </c>
      <c r="O18" s="8"/>
      <c r="P18" s="7"/>
    </row>
    <row r="19" spans="1:16" ht="28.5" customHeight="1" x14ac:dyDescent="0.15">
      <c r="A19" s="8"/>
      <c r="B19" s="71"/>
      <c r="C19" s="17" t="s">
        <v>24</v>
      </c>
      <c r="D19" s="59" t="s">
        <v>25</v>
      </c>
      <c r="E19" s="18">
        <v>12</v>
      </c>
      <c r="F19" s="19" t="s">
        <v>26</v>
      </c>
      <c r="G19" s="49">
        <v>2</v>
      </c>
      <c r="H19" s="45">
        <f t="shared" si="0"/>
        <v>3</v>
      </c>
      <c r="I19" s="40">
        <f>H19*4</f>
        <v>12</v>
      </c>
      <c r="J19" s="42">
        <f>H19*4</f>
        <v>12</v>
      </c>
      <c r="K19" s="42">
        <f>H19*5</f>
        <v>15</v>
      </c>
      <c r="L19" s="42">
        <f>H19*4</f>
        <v>12</v>
      </c>
      <c r="M19" s="42">
        <f>H19*3</f>
        <v>9</v>
      </c>
      <c r="N19" s="27">
        <f>H19*3</f>
        <v>9</v>
      </c>
      <c r="O19" s="8"/>
      <c r="P19" s="7"/>
    </row>
    <row r="20" spans="1:16" ht="28.5" customHeight="1" x14ac:dyDescent="0.15">
      <c r="A20" s="8"/>
      <c r="B20" s="71"/>
      <c r="C20" s="73" t="s">
        <v>27</v>
      </c>
      <c r="D20" s="65" t="s">
        <v>28</v>
      </c>
      <c r="E20" s="13">
        <v>13</v>
      </c>
      <c r="F20" s="14" t="s">
        <v>29</v>
      </c>
      <c r="G20" s="49">
        <v>2</v>
      </c>
      <c r="H20" s="45">
        <f t="shared" si="0"/>
        <v>3</v>
      </c>
      <c r="I20" s="40">
        <f>H20*4</f>
        <v>12</v>
      </c>
      <c r="J20" s="42">
        <f>H20*3</f>
        <v>9</v>
      </c>
      <c r="K20" s="42">
        <f>H20*3</f>
        <v>9</v>
      </c>
      <c r="L20" s="42">
        <f>H20*3</f>
        <v>9</v>
      </c>
      <c r="M20" s="42">
        <f>H20*2</f>
        <v>6</v>
      </c>
      <c r="N20" s="27">
        <f>H20*4</f>
        <v>12</v>
      </c>
      <c r="O20" s="8"/>
      <c r="P20" s="7"/>
    </row>
    <row r="21" spans="1:16" ht="28.5" customHeight="1" x14ac:dyDescent="0.15">
      <c r="A21" s="8"/>
      <c r="B21" s="71"/>
      <c r="C21" s="74"/>
      <c r="D21" s="68"/>
      <c r="E21" s="11">
        <v>14</v>
      </c>
      <c r="F21" s="12" t="s">
        <v>30</v>
      </c>
      <c r="G21" s="49">
        <v>2</v>
      </c>
      <c r="H21" s="45">
        <f t="shared" si="0"/>
        <v>3</v>
      </c>
      <c r="I21" s="40">
        <f>H21*4</f>
        <v>12</v>
      </c>
      <c r="J21" s="42">
        <f>H21*4</f>
        <v>12</v>
      </c>
      <c r="K21" s="42">
        <f>H21*4</f>
        <v>12</v>
      </c>
      <c r="L21" s="42">
        <f t="shared" si="2"/>
        <v>9</v>
      </c>
      <c r="M21" s="42">
        <f>H21*3</f>
        <v>9</v>
      </c>
      <c r="N21" s="27">
        <f>H21*1</f>
        <v>3</v>
      </c>
      <c r="O21" s="8"/>
      <c r="P21" s="7"/>
    </row>
    <row r="22" spans="1:16" ht="28.5" customHeight="1" x14ac:dyDescent="0.15">
      <c r="A22" s="8"/>
      <c r="B22" s="72"/>
      <c r="C22" s="75" t="s">
        <v>31</v>
      </c>
      <c r="D22" s="60" t="s">
        <v>32</v>
      </c>
      <c r="E22" s="13">
        <v>15</v>
      </c>
      <c r="F22" s="14" t="s">
        <v>33</v>
      </c>
      <c r="G22" s="49">
        <v>4</v>
      </c>
      <c r="H22" s="45">
        <f t="shared" si="0"/>
        <v>10</v>
      </c>
      <c r="I22" s="40">
        <f t="shared" ref="I22:I28" si="4">H22*1</f>
        <v>10</v>
      </c>
      <c r="J22" s="42">
        <f>H22*4</f>
        <v>40</v>
      </c>
      <c r="K22" s="42">
        <f>H22*4</f>
        <v>40</v>
      </c>
      <c r="L22" s="42">
        <f t="shared" si="2"/>
        <v>30</v>
      </c>
      <c r="M22" s="42">
        <f>H22*3</f>
        <v>30</v>
      </c>
      <c r="N22" s="27">
        <f>H22*3</f>
        <v>30</v>
      </c>
      <c r="O22" s="8"/>
      <c r="P22" s="7"/>
    </row>
    <row r="23" spans="1:16" ht="28.5" customHeight="1" x14ac:dyDescent="0.15">
      <c r="A23" s="8"/>
      <c r="B23" s="72"/>
      <c r="C23" s="76"/>
      <c r="D23" s="60"/>
      <c r="E23" s="11">
        <v>16</v>
      </c>
      <c r="F23" s="12" t="s">
        <v>34</v>
      </c>
      <c r="G23" s="49">
        <v>2</v>
      </c>
      <c r="H23" s="45">
        <f t="shared" si="0"/>
        <v>3</v>
      </c>
      <c r="I23" s="40">
        <f t="shared" si="4"/>
        <v>3</v>
      </c>
      <c r="J23" s="42">
        <f>H23*3</f>
        <v>9</v>
      </c>
      <c r="K23" s="42">
        <f>H23*4</f>
        <v>12</v>
      </c>
      <c r="L23" s="42">
        <f>H23*4</f>
        <v>12</v>
      </c>
      <c r="M23" s="42">
        <f>H23*2</f>
        <v>6</v>
      </c>
      <c r="N23" s="27">
        <f>H23*2</f>
        <v>6</v>
      </c>
      <c r="O23" s="8"/>
      <c r="P23" s="7"/>
    </row>
    <row r="24" spans="1:16" ht="28.5" customHeight="1" x14ac:dyDescent="0.15">
      <c r="A24" s="8"/>
      <c r="B24" s="72"/>
      <c r="C24" s="76"/>
      <c r="D24" s="65" t="s">
        <v>35</v>
      </c>
      <c r="E24" s="13">
        <v>17</v>
      </c>
      <c r="F24" s="14" t="s">
        <v>36</v>
      </c>
      <c r="G24" s="49">
        <v>4</v>
      </c>
      <c r="H24" s="45">
        <f t="shared" si="0"/>
        <v>10</v>
      </c>
      <c r="I24" s="40">
        <f t="shared" si="4"/>
        <v>10</v>
      </c>
      <c r="J24" s="42">
        <f>H24*5</f>
        <v>50</v>
      </c>
      <c r="K24" s="42">
        <f>H24*4</f>
        <v>40</v>
      </c>
      <c r="L24" s="42">
        <f>H24*4</f>
        <v>40</v>
      </c>
      <c r="M24" s="42">
        <f>H24*4</f>
        <v>40</v>
      </c>
      <c r="N24" s="27">
        <f>H24*3</f>
        <v>30</v>
      </c>
      <c r="O24" s="8"/>
      <c r="P24" s="7"/>
    </row>
    <row r="25" spans="1:16" ht="28.5" customHeight="1" x14ac:dyDescent="0.15">
      <c r="A25" s="8"/>
      <c r="B25" s="72"/>
      <c r="C25" s="76"/>
      <c r="D25" s="68"/>
      <c r="E25" s="15">
        <v>18</v>
      </c>
      <c r="F25" s="16" t="s">
        <v>37</v>
      </c>
      <c r="G25" s="49">
        <v>5</v>
      </c>
      <c r="H25" s="46">
        <f t="shared" si="0"/>
        <v>12</v>
      </c>
      <c r="I25" s="40">
        <f t="shared" si="4"/>
        <v>12</v>
      </c>
      <c r="J25" s="42">
        <f>H25*5</f>
        <v>60</v>
      </c>
      <c r="K25" s="42">
        <f>H25*4</f>
        <v>48</v>
      </c>
      <c r="L25" s="42">
        <f>H25*4</f>
        <v>48</v>
      </c>
      <c r="M25" s="42">
        <f>H25*4</f>
        <v>48</v>
      </c>
      <c r="N25" s="27">
        <f>H25*3</f>
        <v>36</v>
      </c>
      <c r="O25" s="8"/>
      <c r="P25" s="7"/>
    </row>
    <row r="26" spans="1:16" ht="28.5" customHeight="1" x14ac:dyDescent="0.15">
      <c r="A26" s="8"/>
      <c r="B26" s="72"/>
      <c r="C26" s="76"/>
      <c r="D26" s="68"/>
      <c r="E26" s="11">
        <v>19</v>
      </c>
      <c r="F26" s="12" t="s">
        <v>38</v>
      </c>
      <c r="G26" s="49">
        <v>2</v>
      </c>
      <c r="H26" s="46">
        <f t="shared" si="0"/>
        <v>3</v>
      </c>
      <c r="I26" s="40">
        <f t="shared" si="4"/>
        <v>3</v>
      </c>
      <c r="J26" s="42">
        <f>H26*3</f>
        <v>9</v>
      </c>
      <c r="K26" s="42">
        <f>H26*2</f>
        <v>6</v>
      </c>
      <c r="L26" s="42">
        <f>H26*4</f>
        <v>12</v>
      </c>
      <c r="M26" s="42">
        <f>H26*5</f>
        <v>15</v>
      </c>
      <c r="N26" s="27">
        <f>H26*4</f>
        <v>12</v>
      </c>
      <c r="O26" s="8"/>
      <c r="P26" s="7"/>
    </row>
    <row r="27" spans="1:16" ht="28.5" customHeight="1" x14ac:dyDescent="0.15">
      <c r="A27" s="8"/>
      <c r="B27" s="72"/>
      <c r="C27" s="76"/>
      <c r="D27" s="60" t="s">
        <v>106</v>
      </c>
      <c r="E27" s="13">
        <v>20</v>
      </c>
      <c r="F27" s="14" t="s">
        <v>40</v>
      </c>
      <c r="G27" s="49">
        <v>5</v>
      </c>
      <c r="H27" s="46">
        <f t="shared" si="0"/>
        <v>12</v>
      </c>
      <c r="I27" s="40">
        <f t="shared" si="4"/>
        <v>12</v>
      </c>
      <c r="J27" s="42">
        <f>H27*5</f>
        <v>60</v>
      </c>
      <c r="K27" s="42">
        <f>H27*5</f>
        <v>60</v>
      </c>
      <c r="L27" s="42">
        <f>H27*4</f>
        <v>48</v>
      </c>
      <c r="M27" s="42">
        <f>H27*3</f>
        <v>36</v>
      </c>
      <c r="N27" s="27">
        <f>H27*3</f>
        <v>36</v>
      </c>
      <c r="O27" s="8"/>
      <c r="P27" s="7"/>
    </row>
    <row r="28" spans="1:16" ht="28.5" customHeight="1" x14ac:dyDescent="0.15">
      <c r="A28" s="8"/>
      <c r="B28" s="72"/>
      <c r="C28" s="76"/>
      <c r="D28" s="60"/>
      <c r="E28" s="11">
        <v>21</v>
      </c>
      <c r="F28" s="12" t="s">
        <v>41</v>
      </c>
      <c r="G28" s="49">
        <v>3</v>
      </c>
      <c r="H28" s="46">
        <f t="shared" si="0"/>
        <v>7</v>
      </c>
      <c r="I28" s="40">
        <f t="shared" si="4"/>
        <v>7</v>
      </c>
      <c r="J28" s="42">
        <f>H28*5</f>
        <v>35</v>
      </c>
      <c r="K28" s="42">
        <f>H28*4</f>
        <v>28</v>
      </c>
      <c r="L28" s="42">
        <f>H28*5</f>
        <v>35</v>
      </c>
      <c r="M28" s="42">
        <f>H28*5</f>
        <v>35</v>
      </c>
      <c r="N28" s="27">
        <f>H28*4</f>
        <v>28</v>
      </c>
      <c r="O28" s="8"/>
      <c r="P28" s="7"/>
    </row>
    <row r="29" spans="1:16" ht="28.5" customHeight="1" x14ac:dyDescent="0.15">
      <c r="A29" s="8"/>
      <c r="B29" s="72"/>
      <c r="C29" s="76"/>
      <c r="D29" s="65" t="s">
        <v>42</v>
      </c>
      <c r="E29" s="13">
        <v>22</v>
      </c>
      <c r="F29" s="14" t="s">
        <v>43</v>
      </c>
      <c r="G29" s="49">
        <v>5</v>
      </c>
      <c r="H29" s="46">
        <f t="shared" si="0"/>
        <v>12</v>
      </c>
      <c r="I29" s="40">
        <f>H29*2</f>
        <v>24</v>
      </c>
      <c r="J29" s="42">
        <f>H29*4</f>
        <v>48</v>
      </c>
      <c r="K29" s="42">
        <f>H29*4</f>
        <v>48</v>
      </c>
      <c r="L29" s="42">
        <f>H29*3</f>
        <v>36</v>
      </c>
      <c r="M29" s="42">
        <f>H29*1</f>
        <v>12</v>
      </c>
      <c r="N29" s="27">
        <f>H29*2</f>
        <v>24</v>
      </c>
      <c r="O29" s="8"/>
      <c r="P29" s="7"/>
    </row>
    <row r="30" spans="1:16" ht="28.5" customHeight="1" x14ac:dyDescent="0.15">
      <c r="A30" s="8"/>
      <c r="B30" s="72"/>
      <c r="C30" s="76"/>
      <c r="D30" s="68"/>
      <c r="E30" s="15">
        <v>23</v>
      </c>
      <c r="F30" s="16" t="s">
        <v>44</v>
      </c>
      <c r="G30" s="49">
        <v>3</v>
      </c>
      <c r="H30" s="46">
        <f t="shared" si="0"/>
        <v>7</v>
      </c>
      <c r="I30" s="40">
        <f>H30*2</f>
        <v>14</v>
      </c>
      <c r="J30" s="42">
        <f>H30*5</f>
        <v>35</v>
      </c>
      <c r="K30" s="42">
        <f>H30*5</f>
        <v>35</v>
      </c>
      <c r="L30" s="42">
        <f>H30*4</f>
        <v>28</v>
      </c>
      <c r="M30" s="42">
        <f>H30*4</f>
        <v>28</v>
      </c>
      <c r="N30" s="27">
        <f>H30*3</f>
        <v>21</v>
      </c>
      <c r="O30" s="8"/>
      <c r="P30" s="7"/>
    </row>
    <row r="31" spans="1:16" ht="28.5" customHeight="1" x14ac:dyDescent="0.15">
      <c r="A31" s="8"/>
      <c r="B31" s="72"/>
      <c r="C31" s="76"/>
      <c r="D31" s="68"/>
      <c r="E31" s="11">
        <v>24</v>
      </c>
      <c r="F31" s="12" t="s">
        <v>45</v>
      </c>
      <c r="G31" s="49">
        <v>4</v>
      </c>
      <c r="H31" s="46">
        <f t="shared" si="0"/>
        <v>10</v>
      </c>
      <c r="I31" s="40">
        <f>H31*1</f>
        <v>10</v>
      </c>
      <c r="J31" s="42">
        <f>H31*3</f>
        <v>30</v>
      </c>
      <c r="K31" s="42">
        <f>H31*4</f>
        <v>40</v>
      </c>
      <c r="L31" s="42">
        <f>H31*3</f>
        <v>30</v>
      </c>
      <c r="M31" s="42">
        <f>H31*2</f>
        <v>20</v>
      </c>
      <c r="N31" s="27">
        <f>H31*2</f>
        <v>20</v>
      </c>
      <c r="O31" s="8"/>
      <c r="P31" s="7"/>
    </row>
    <row r="32" spans="1:16" ht="28.5" customHeight="1" x14ac:dyDescent="0.15">
      <c r="A32" s="8"/>
      <c r="B32" s="72"/>
      <c r="C32" s="76"/>
      <c r="D32" s="77" t="s">
        <v>46</v>
      </c>
      <c r="E32" s="13">
        <v>25</v>
      </c>
      <c r="F32" s="14" t="s">
        <v>47</v>
      </c>
      <c r="G32" s="49">
        <v>1</v>
      </c>
      <c r="H32" s="46">
        <f t="shared" si="0"/>
        <v>0</v>
      </c>
      <c r="I32" s="40">
        <f>H32*3</f>
        <v>0</v>
      </c>
      <c r="J32" s="42">
        <f>H32*2</f>
        <v>0</v>
      </c>
      <c r="K32" s="42">
        <f>H32*1</f>
        <v>0</v>
      </c>
      <c r="L32" s="42">
        <f t="shared" si="2"/>
        <v>0</v>
      </c>
      <c r="M32" s="42">
        <f>H32*4</f>
        <v>0</v>
      </c>
      <c r="N32" s="27">
        <f>H32*5</f>
        <v>0</v>
      </c>
      <c r="O32" s="8"/>
      <c r="P32" s="7"/>
    </row>
    <row r="33" spans="1:16" ht="28.5" customHeight="1" x14ac:dyDescent="0.15">
      <c r="A33" s="8"/>
      <c r="B33" s="72"/>
      <c r="C33" s="76"/>
      <c r="D33" s="68"/>
      <c r="E33" s="11">
        <v>26</v>
      </c>
      <c r="F33" s="12" t="s">
        <v>48</v>
      </c>
      <c r="G33" s="49">
        <v>1</v>
      </c>
      <c r="H33" s="46">
        <f t="shared" si="0"/>
        <v>0</v>
      </c>
      <c r="I33" s="40">
        <f t="shared" ref="I33" si="5">H33*3</f>
        <v>0</v>
      </c>
      <c r="J33" s="42">
        <f>H33*2</f>
        <v>0</v>
      </c>
      <c r="K33" s="42">
        <f>H33*1</f>
        <v>0</v>
      </c>
      <c r="L33" s="42">
        <f>H33*3</f>
        <v>0</v>
      </c>
      <c r="M33" s="42">
        <f>H33*4</f>
        <v>0</v>
      </c>
      <c r="N33" s="27">
        <f>H33*4</f>
        <v>0</v>
      </c>
      <c r="O33" s="8"/>
      <c r="P33" s="7"/>
    </row>
    <row r="34" spans="1:16" ht="28.5" customHeight="1" x14ac:dyDescent="0.15">
      <c r="A34" s="8"/>
      <c r="B34" s="72"/>
      <c r="C34" s="76"/>
      <c r="D34" s="65" t="s">
        <v>49</v>
      </c>
      <c r="E34" s="13">
        <v>27</v>
      </c>
      <c r="F34" s="14" t="s">
        <v>50</v>
      </c>
      <c r="G34" s="49">
        <v>4</v>
      </c>
      <c r="H34" s="46">
        <f t="shared" si="0"/>
        <v>10</v>
      </c>
      <c r="I34" s="40">
        <f>H34*2</f>
        <v>20</v>
      </c>
      <c r="J34" s="42">
        <f>H34*5</f>
        <v>50</v>
      </c>
      <c r="K34" s="42">
        <f>H34*5</f>
        <v>50</v>
      </c>
      <c r="L34" s="42">
        <f>H34*4</f>
        <v>40</v>
      </c>
      <c r="M34" s="42">
        <f>H34*4</f>
        <v>40</v>
      </c>
      <c r="N34" s="27">
        <f>H34*3</f>
        <v>30</v>
      </c>
      <c r="O34" s="8"/>
      <c r="P34" s="7"/>
    </row>
    <row r="35" spans="1:16" ht="28.5" customHeight="1" x14ac:dyDescent="0.15">
      <c r="A35" s="8"/>
      <c r="B35" s="72"/>
      <c r="C35" s="76"/>
      <c r="D35" s="68"/>
      <c r="E35" s="11">
        <v>28</v>
      </c>
      <c r="F35" s="12" t="s">
        <v>51</v>
      </c>
      <c r="G35" s="49">
        <v>5</v>
      </c>
      <c r="H35" s="46">
        <f t="shared" si="0"/>
        <v>12</v>
      </c>
      <c r="I35" s="40">
        <f>H35*1</f>
        <v>12</v>
      </c>
      <c r="J35" s="42">
        <f>H35*4</f>
        <v>48</v>
      </c>
      <c r="K35" s="42">
        <f>H35*4</f>
        <v>48</v>
      </c>
      <c r="L35" s="42">
        <f>H35*4</f>
        <v>48</v>
      </c>
      <c r="M35" s="42">
        <f>H35*3</f>
        <v>36</v>
      </c>
      <c r="N35" s="27">
        <f>H35*3</f>
        <v>36</v>
      </c>
      <c r="O35" s="8"/>
      <c r="P35" s="7"/>
    </row>
    <row r="36" spans="1:16" ht="28.5" customHeight="1" x14ac:dyDescent="0.15">
      <c r="A36" s="8"/>
      <c r="B36" s="72"/>
      <c r="C36" s="76"/>
      <c r="D36" s="65" t="s">
        <v>52</v>
      </c>
      <c r="E36" s="13">
        <v>29</v>
      </c>
      <c r="F36" s="20" t="s">
        <v>53</v>
      </c>
      <c r="G36" s="49">
        <v>2</v>
      </c>
      <c r="H36" s="46">
        <f t="shared" si="0"/>
        <v>3</v>
      </c>
      <c r="I36" s="40">
        <f>H36*2</f>
        <v>6</v>
      </c>
      <c r="J36" s="42">
        <f>H36*3</f>
        <v>9</v>
      </c>
      <c r="K36" s="42">
        <f>H36*4</f>
        <v>12</v>
      </c>
      <c r="L36" s="42">
        <f>H36*2</f>
        <v>6</v>
      </c>
      <c r="M36" s="42">
        <f>H36*2</f>
        <v>6</v>
      </c>
      <c r="N36" s="27">
        <f>H36*2</f>
        <v>6</v>
      </c>
      <c r="O36" s="8"/>
      <c r="P36" s="7"/>
    </row>
    <row r="37" spans="1:16" ht="28.5" customHeight="1" x14ac:dyDescent="0.15">
      <c r="A37" s="8"/>
      <c r="B37" s="72"/>
      <c r="C37" s="76"/>
      <c r="D37" s="69"/>
      <c r="E37" s="11">
        <v>30</v>
      </c>
      <c r="F37" s="21" t="s">
        <v>54</v>
      </c>
      <c r="G37" s="49">
        <v>2</v>
      </c>
      <c r="H37" s="46">
        <f t="shared" si="0"/>
        <v>3</v>
      </c>
      <c r="I37" s="40">
        <f>H37*2</f>
        <v>6</v>
      </c>
      <c r="J37" s="42">
        <f t="shared" ref="J37:J52" si="6">H37*3</f>
        <v>9</v>
      </c>
      <c r="K37" s="42">
        <f>H37*4</f>
        <v>12</v>
      </c>
      <c r="L37" s="42">
        <f>H37*3</f>
        <v>9</v>
      </c>
      <c r="M37" s="42">
        <f>H37*3</f>
        <v>9</v>
      </c>
      <c r="N37" s="27">
        <f>H37*2</f>
        <v>6</v>
      </c>
      <c r="O37" s="8"/>
      <c r="P37" s="7"/>
    </row>
    <row r="38" spans="1:16" ht="28.5" customHeight="1" x14ac:dyDescent="0.15">
      <c r="A38" s="8"/>
      <c r="B38" s="72"/>
      <c r="C38" s="63" t="s">
        <v>55</v>
      </c>
      <c r="D38" s="60" t="s">
        <v>56</v>
      </c>
      <c r="E38" s="13">
        <v>31</v>
      </c>
      <c r="F38" s="14" t="s">
        <v>57</v>
      </c>
      <c r="G38" s="49">
        <v>5</v>
      </c>
      <c r="H38" s="46">
        <f t="shared" si="0"/>
        <v>12</v>
      </c>
      <c r="I38" s="40">
        <f>H38*1</f>
        <v>12</v>
      </c>
      <c r="J38" s="42">
        <f>H38*5</f>
        <v>60</v>
      </c>
      <c r="K38" s="42">
        <f>H38*4</f>
        <v>48</v>
      </c>
      <c r="L38" s="42">
        <f>H38*4</f>
        <v>48</v>
      </c>
      <c r="M38" s="42">
        <f>H38*3</f>
        <v>36</v>
      </c>
      <c r="N38" s="27">
        <f>H38*3</f>
        <v>36</v>
      </c>
      <c r="O38" s="8"/>
      <c r="P38" s="7"/>
    </row>
    <row r="39" spans="1:16" ht="28.5" customHeight="1" x14ac:dyDescent="0.15">
      <c r="A39" s="8"/>
      <c r="B39" s="72"/>
      <c r="C39" s="63"/>
      <c r="D39" s="60"/>
      <c r="E39" s="15">
        <v>32</v>
      </c>
      <c r="F39" s="16" t="s">
        <v>58</v>
      </c>
      <c r="G39" s="49">
        <v>5</v>
      </c>
      <c r="H39" s="46">
        <f t="shared" si="0"/>
        <v>12</v>
      </c>
      <c r="I39" s="40">
        <f>H39*1</f>
        <v>12</v>
      </c>
      <c r="J39" s="42">
        <f>H39*5</f>
        <v>60</v>
      </c>
      <c r="K39" s="42">
        <f>H39*3</f>
        <v>36</v>
      </c>
      <c r="L39" s="42">
        <f>H39*5</f>
        <v>60</v>
      </c>
      <c r="M39" s="42">
        <f>H39*3</f>
        <v>36</v>
      </c>
      <c r="N39" s="27">
        <f>H39*3</f>
        <v>36</v>
      </c>
      <c r="O39" s="8"/>
      <c r="P39" s="7"/>
    </row>
    <row r="40" spans="1:16" ht="28.5" customHeight="1" x14ac:dyDescent="0.15">
      <c r="A40" s="8"/>
      <c r="B40" s="72"/>
      <c r="C40" s="63"/>
      <c r="D40" s="60"/>
      <c r="E40" s="15">
        <v>33</v>
      </c>
      <c r="F40" s="16" t="s">
        <v>59</v>
      </c>
      <c r="G40" s="49">
        <v>3</v>
      </c>
      <c r="H40" s="46">
        <f t="shared" si="0"/>
        <v>7</v>
      </c>
      <c r="I40" s="40">
        <f>H40*1</f>
        <v>7</v>
      </c>
      <c r="J40" s="42">
        <f>H40*4</f>
        <v>28</v>
      </c>
      <c r="K40" s="42">
        <f>H40*5</f>
        <v>35</v>
      </c>
      <c r="L40" s="42">
        <f>H40*4</f>
        <v>28</v>
      </c>
      <c r="M40" s="42">
        <f>H40*3</f>
        <v>21</v>
      </c>
      <c r="N40" s="27">
        <f>H40*3</f>
        <v>21</v>
      </c>
      <c r="O40" s="8"/>
      <c r="P40" s="7"/>
    </row>
    <row r="41" spans="1:16" ht="28.5" customHeight="1" x14ac:dyDescent="0.15">
      <c r="A41" s="8"/>
      <c r="B41" s="72"/>
      <c r="C41" s="63"/>
      <c r="D41" s="60"/>
      <c r="E41" s="11">
        <v>34</v>
      </c>
      <c r="F41" s="12" t="s">
        <v>60</v>
      </c>
      <c r="G41" s="49">
        <v>2</v>
      </c>
      <c r="H41" s="46">
        <f t="shared" si="0"/>
        <v>3</v>
      </c>
      <c r="I41" s="40">
        <f>H41*2</f>
        <v>6</v>
      </c>
      <c r="J41" s="42">
        <f>H41*3</f>
        <v>9</v>
      </c>
      <c r="K41" s="42">
        <f>H41*2</f>
        <v>6</v>
      </c>
      <c r="L41" s="42">
        <f>H41*3</f>
        <v>9</v>
      </c>
      <c r="M41" s="42">
        <f>H41*5</f>
        <v>15</v>
      </c>
      <c r="N41" s="27">
        <f>H41*4</f>
        <v>12</v>
      </c>
      <c r="O41" s="8"/>
      <c r="P41" s="7"/>
    </row>
    <row r="42" spans="1:16" ht="28.5" customHeight="1" x14ac:dyDescent="0.15">
      <c r="A42" s="8"/>
      <c r="B42" s="72"/>
      <c r="C42" s="63"/>
      <c r="D42" s="60" t="s">
        <v>61</v>
      </c>
      <c r="E42" s="13">
        <v>35</v>
      </c>
      <c r="F42" s="14" t="s">
        <v>62</v>
      </c>
      <c r="G42" s="49">
        <v>5</v>
      </c>
      <c r="H42" s="46">
        <f t="shared" si="0"/>
        <v>12</v>
      </c>
      <c r="I42" s="40">
        <f>H42*2</f>
        <v>24</v>
      </c>
      <c r="J42" s="42">
        <f>H42*5</f>
        <v>60</v>
      </c>
      <c r="K42" s="42">
        <f>H42*3</f>
        <v>36</v>
      </c>
      <c r="L42" s="42">
        <f>H42*4</f>
        <v>48</v>
      </c>
      <c r="M42" s="42">
        <f>H42*3</f>
        <v>36</v>
      </c>
      <c r="N42" s="27">
        <f>H42*4</f>
        <v>48</v>
      </c>
      <c r="O42" s="8"/>
      <c r="P42" s="7"/>
    </row>
    <row r="43" spans="1:16" ht="28.5" customHeight="1" x14ac:dyDescent="0.15">
      <c r="A43" s="8"/>
      <c r="B43" s="72"/>
      <c r="C43" s="63"/>
      <c r="D43" s="60"/>
      <c r="E43" s="11">
        <v>36</v>
      </c>
      <c r="F43" s="12" t="s">
        <v>63</v>
      </c>
      <c r="G43" s="49">
        <v>5</v>
      </c>
      <c r="H43" s="46">
        <f t="shared" si="0"/>
        <v>12</v>
      </c>
      <c r="I43" s="40">
        <f>H43*2</f>
        <v>24</v>
      </c>
      <c r="J43" s="42">
        <f>H43*5</f>
        <v>60</v>
      </c>
      <c r="K43" s="42">
        <f>H43*3</f>
        <v>36</v>
      </c>
      <c r="L43" s="42">
        <f>H43*3</f>
        <v>36</v>
      </c>
      <c r="M43" s="42">
        <f>H43*3</f>
        <v>36</v>
      </c>
      <c r="N43" s="27">
        <f>H43*4</f>
        <v>48</v>
      </c>
      <c r="O43" s="8"/>
      <c r="P43" s="7"/>
    </row>
    <row r="44" spans="1:16" ht="28.5" customHeight="1" x14ac:dyDescent="0.15">
      <c r="A44" s="8"/>
      <c r="B44" s="72"/>
      <c r="C44" s="69" t="s">
        <v>64</v>
      </c>
      <c r="D44" s="65" t="s">
        <v>65</v>
      </c>
      <c r="E44" s="13">
        <v>37</v>
      </c>
      <c r="F44" s="14" t="s">
        <v>66</v>
      </c>
      <c r="G44" s="49">
        <v>3</v>
      </c>
      <c r="H44" s="46">
        <f t="shared" si="0"/>
        <v>7</v>
      </c>
      <c r="I44" s="40">
        <f>H44*1</f>
        <v>7</v>
      </c>
      <c r="J44" s="42">
        <f>H44*2</f>
        <v>14</v>
      </c>
      <c r="K44" s="42">
        <f>H44*5</f>
        <v>35</v>
      </c>
      <c r="L44" s="42">
        <f>H44*5</f>
        <v>35</v>
      </c>
      <c r="M44" s="42">
        <f>H44*3</f>
        <v>21</v>
      </c>
      <c r="N44" s="27">
        <f>H44*1</f>
        <v>7</v>
      </c>
      <c r="O44" s="8"/>
      <c r="P44" s="7"/>
    </row>
    <row r="45" spans="1:16" ht="28.5" customHeight="1" x14ac:dyDescent="0.15">
      <c r="A45" s="8"/>
      <c r="B45" s="72"/>
      <c r="C45" s="60"/>
      <c r="D45" s="68"/>
      <c r="E45" s="11">
        <v>38</v>
      </c>
      <c r="F45" s="12" t="s">
        <v>67</v>
      </c>
      <c r="G45" s="49">
        <v>3</v>
      </c>
      <c r="H45" s="46">
        <f t="shared" si="0"/>
        <v>7</v>
      </c>
      <c r="I45" s="40">
        <f>H45*1</f>
        <v>7</v>
      </c>
      <c r="J45" s="42">
        <f>H45*2</f>
        <v>14</v>
      </c>
      <c r="K45" s="42">
        <f>H45*5</f>
        <v>35</v>
      </c>
      <c r="L45" s="42">
        <f>H45*5</f>
        <v>35</v>
      </c>
      <c r="M45" s="42">
        <f>H45*2</f>
        <v>14</v>
      </c>
      <c r="N45" s="27">
        <f>H45*1</f>
        <v>7</v>
      </c>
      <c r="O45" s="8"/>
      <c r="P45" s="7"/>
    </row>
    <row r="46" spans="1:16" ht="28.5" customHeight="1" x14ac:dyDescent="0.15">
      <c r="A46" s="8"/>
      <c r="B46" s="71"/>
      <c r="C46" s="67" t="s">
        <v>68</v>
      </c>
      <c r="D46" s="60" t="s">
        <v>69</v>
      </c>
      <c r="E46" s="13">
        <v>39</v>
      </c>
      <c r="F46" s="14" t="s">
        <v>70</v>
      </c>
      <c r="G46" s="49">
        <v>2</v>
      </c>
      <c r="H46" s="46">
        <f t="shared" si="0"/>
        <v>3</v>
      </c>
      <c r="I46" s="40">
        <f>H46*4</f>
        <v>12</v>
      </c>
      <c r="J46" s="42">
        <f t="shared" si="6"/>
        <v>9</v>
      </c>
      <c r="K46" s="42">
        <f>H46*3</f>
        <v>9</v>
      </c>
      <c r="L46" s="42">
        <f>H46*2</f>
        <v>6</v>
      </c>
      <c r="M46" s="42">
        <f>H46*2</f>
        <v>6</v>
      </c>
      <c r="N46" s="27">
        <f>H46*2</f>
        <v>6</v>
      </c>
      <c r="O46" s="8"/>
      <c r="P46" s="7"/>
    </row>
    <row r="47" spans="1:16" ht="28.5" customHeight="1" x14ac:dyDescent="0.15">
      <c r="A47" s="8"/>
      <c r="B47" s="71"/>
      <c r="C47" s="67"/>
      <c r="D47" s="60"/>
      <c r="E47" s="11">
        <v>40</v>
      </c>
      <c r="F47" s="12" t="s">
        <v>71</v>
      </c>
      <c r="G47" s="49">
        <v>2</v>
      </c>
      <c r="H47" s="46">
        <f t="shared" si="0"/>
        <v>3</v>
      </c>
      <c r="I47" s="40">
        <f>H47*4</f>
        <v>12</v>
      </c>
      <c r="J47" s="42">
        <f t="shared" si="6"/>
        <v>9</v>
      </c>
      <c r="K47" s="42">
        <f t="shared" si="3"/>
        <v>9</v>
      </c>
      <c r="L47" s="42">
        <f>H47*2</f>
        <v>6</v>
      </c>
      <c r="M47" s="42">
        <f>H47*2</f>
        <v>6</v>
      </c>
      <c r="N47" s="27">
        <f>H47*2</f>
        <v>6</v>
      </c>
      <c r="O47" s="8"/>
      <c r="P47" s="7"/>
    </row>
    <row r="48" spans="1:16" ht="28.5" customHeight="1" x14ac:dyDescent="0.15">
      <c r="A48" s="8"/>
      <c r="B48" s="71"/>
      <c r="C48" s="58" t="s">
        <v>72</v>
      </c>
      <c r="D48" s="58" t="s">
        <v>72</v>
      </c>
      <c r="E48" s="22">
        <v>41</v>
      </c>
      <c r="F48" s="23" t="s">
        <v>73</v>
      </c>
      <c r="G48" s="49">
        <v>5</v>
      </c>
      <c r="H48" s="46">
        <f t="shared" si="0"/>
        <v>12</v>
      </c>
      <c r="I48" s="40">
        <f>H48*3</f>
        <v>36</v>
      </c>
      <c r="J48" s="42">
        <f t="shared" si="6"/>
        <v>36</v>
      </c>
      <c r="K48" s="42">
        <f t="shared" si="3"/>
        <v>36</v>
      </c>
      <c r="L48" s="42">
        <f>H48*4</f>
        <v>48</v>
      </c>
      <c r="M48" s="42">
        <f>H48*4</f>
        <v>48</v>
      </c>
      <c r="N48" s="27">
        <f>H48*4</f>
        <v>48</v>
      </c>
      <c r="O48" s="8"/>
      <c r="P48" s="7"/>
    </row>
    <row r="49" spans="1:16" ht="28.5" customHeight="1" x14ac:dyDescent="0.15">
      <c r="A49" s="8"/>
      <c r="B49" s="71"/>
      <c r="C49" s="60" t="s">
        <v>74</v>
      </c>
      <c r="D49" s="60" t="s">
        <v>75</v>
      </c>
      <c r="E49" s="13">
        <v>42</v>
      </c>
      <c r="F49" s="14" t="s">
        <v>76</v>
      </c>
      <c r="G49" s="49">
        <v>4</v>
      </c>
      <c r="H49" s="45">
        <f t="shared" si="0"/>
        <v>10</v>
      </c>
      <c r="I49" s="40">
        <f>H49*4</f>
        <v>40</v>
      </c>
      <c r="J49" s="42">
        <f>H49*4</f>
        <v>40</v>
      </c>
      <c r="K49" s="42">
        <f>H49*4</f>
        <v>40</v>
      </c>
      <c r="L49" s="42">
        <f>H49*4</f>
        <v>40</v>
      </c>
      <c r="M49" s="42">
        <f>H49*4</f>
        <v>40</v>
      </c>
      <c r="N49" s="27">
        <f>H49*3</f>
        <v>30</v>
      </c>
      <c r="O49" s="8"/>
      <c r="P49" s="7"/>
    </row>
    <row r="50" spans="1:16" ht="28.5" customHeight="1" x14ac:dyDescent="0.15">
      <c r="A50" s="8"/>
      <c r="B50" s="71"/>
      <c r="C50" s="60"/>
      <c r="D50" s="60"/>
      <c r="E50" s="11">
        <v>43</v>
      </c>
      <c r="F50" s="12" t="s">
        <v>77</v>
      </c>
      <c r="G50" s="49">
        <v>3</v>
      </c>
      <c r="H50" s="46">
        <f t="shared" si="0"/>
        <v>7</v>
      </c>
      <c r="I50" s="40">
        <f>H50*3</f>
        <v>21</v>
      </c>
      <c r="J50" s="42">
        <f>H50*3</f>
        <v>21</v>
      </c>
      <c r="K50" s="42">
        <f t="shared" si="3"/>
        <v>21</v>
      </c>
      <c r="L50" s="42">
        <f>H50*4</f>
        <v>28</v>
      </c>
      <c r="M50" s="42">
        <f>H50*5</f>
        <v>35</v>
      </c>
      <c r="N50" s="27">
        <f>H50*4</f>
        <v>28</v>
      </c>
      <c r="O50" s="8"/>
      <c r="P50" s="7"/>
    </row>
    <row r="51" spans="1:16" ht="28.5" customHeight="1" x14ac:dyDescent="0.15">
      <c r="A51" s="8"/>
      <c r="B51" s="61" t="s">
        <v>78</v>
      </c>
      <c r="C51" s="63" t="s">
        <v>79</v>
      </c>
      <c r="D51" s="60" t="s">
        <v>80</v>
      </c>
      <c r="E51" s="13">
        <v>44</v>
      </c>
      <c r="F51" s="14" t="s">
        <v>81</v>
      </c>
      <c r="G51" s="49">
        <v>2</v>
      </c>
      <c r="H51" s="45">
        <f t="shared" si="0"/>
        <v>3</v>
      </c>
      <c r="I51" s="40">
        <f>H51*4</f>
        <v>12</v>
      </c>
      <c r="J51" s="42">
        <f t="shared" si="6"/>
        <v>9</v>
      </c>
      <c r="K51" s="42">
        <f t="shared" si="3"/>
        <v>9</v>
      </c>
      <c r="L51" s="42">
        <f>H51*3</f>
        <v>9</v>
      </c>
      <c r="M51" s="42">
        <f>H51*2</f>
        <v>6</v>
      </c>
      <c r="N51" s="27">
        <f>H51*2</f>
        <v>6</v>
      </c>
      <c r="O51" s="8"/>
      <c r="P51" s="7"/>
    </row>
    <row r="52" spans="1:16" ht="28.5" customHeight="1" x14ac:dyDescent="0.15">
      <c r="A52" s="8"/>
      <c r="B52" s="61"/>
      <c r="C52" s="63"/>
      <c r="D52" s="60"/>
      <c r="E52" s="11">
        <v>45</v>
      </c>
      <c r="F52" s="12" t="s">
        <v>82</v>
      </c>
      <c r="G52" s="49">
        <v>1</v>
      </c>
      <c r="H52" s="46">
        <f t="shared" si="0"/>
        <v>0</v>
      </c>
      <c r="I52" s="40">
        <f>H52*4</f>
        <v>0</v>
      </c>
      <c r="J52" s="42">
        <f t="shared" si="6"/>
        <v>0</v>
      </c>
      <c r="K52" s="42">
        <f>H52*4</f>
        <v>0</v>
      </c>
      <c r="L52" s="42">
        <f>H52*3</f>
        <v>0</v>
      </c>
      <c r="M52" s="42">
        <f>H52*2</f>
        <v>0</v>
      </c>
      <c r="N52" s="27">
        <f>H52*2</f>
        <v>0</v>
      </c>
      <c r="O52" s="8"/>
      <c r="P52" s="7"/>
    </row>
    <row r="53" spans="1:16" ht="28.5" customHeight="1" x14ac:dyDescent="0.15">
      <c r="A53" s="8"/>
      <c r="B53" s="61"/>
      <c r="C53" s="60" t="s">
        <v>91</v>
      </c>
      <c r="D53" s="65" t="s">
        <v>83</v>
      </c>
      <c r="E53" s="13">
        <v>46</v>
      </c>
      <c r="F53" s="14" t="s">
        <v>84</v>
      </c>
      <c r="G53" s="49">
        <v>2</v>
      </c>
      <c r="H53" s="46">
        <f t="shared" si="0"/>
        <v>3</v>
      </c>
      <c r="I53" s="40">
        <f>H53*2</f>
        <v>6</v>
      </c>
      <c r="J53" s="42">
        <f>H53*2</f>
        <v>6</v>
      </c>
      <c r="K53" s="42">
        <f>H53*4</f>
        <v>12</v>
      </c>
      <c r="L53" s="42">
        <f>H53*2</f>
        <v>6</v>
      </c>
      <c r="M53" s="42">
        <f>H53*2</f>
        <v>6</v>
      </c>
      <c r="N53" s="27">
        <f>H53*1</f>
        <v>3</v>
      </c>
      <c r="O53" s="8"/>
      <c r="P53" s="7"/>
    </row>
    <row r="54" spans="1:16" ht="28.5" customHeight="1" thickBot="1" x14ac:dyDescent="0.2">
      <c r="A54" s="8"/>
      <c r="B54" s="62"/>
      <c r="C54" s="64"/>
      <c r="D54" s="66"/>
      <c r="E54" s="24">
        <v>47</v>
      </c>
      <c r="F54" s="25" t="s">
        <v>85</v>
      </c>
      <c r="G54" s="50">
        <v>4</v>
      </c>
      <c r="H54" s="47">
        <f t="shared" si="0"/>
        <v>10</v>
      </c>
      <c r="I54" s="41">
        <f>H54*2</f>
        <v>20</v>
      </c>
      <c r="J54" s="28">
        <f>H54*3</f>
        <v>30</v>
      </c>
      <c r="K54" s="28">
        <f>H54*4</f>
        <v>40</v>
      </c>
      <c r="L54" s="28">
        <f>H54*2</f>
        <v>20</v>
      </c>
      <c r="M54" s="28">
        <f>H54*2</f>
        <v>20</v>
      </c>
      <c r="N54" s="36">
        <f>H54*2</f>
        <v>20</v>
      </c>
      <c r="O54" s="8"/>
      <c r="P54" s="7"/>
    </row>
    <row r="55" spans="1:16" ht="37.15" customHeight="1" x14ac:dyDescent="0.15">
      <c r="H55" s="34" t="s">
        <v>102</v>
      </c>
      <c r="I55" s="51">
        <f>SUM(I8:I54)</f>
        <v>602</v>
      </c>
      <c r="J55" s="51">
        <f t="shared" ref="J55:N55" si="7">SUM(J8:J54)</f>
        <v>1236</v>
      </c>
      <c r="K55" s="51">
        <f t="shared" si="7"/>
        <v>1193</v>
      </c>
      <c r="L55" s="51">
        <f t="shared" si="7"/>
        <v>1110</v>
      </c>
      <c r="M55" s="51">
        <f t="shared" si="7"/>
        <v>896</v>
      </c>
      <c r="N55" s="52">
        <f t="shared" si="7"/>
        <v>782</v>
      </c>
    </row>
    <row r="56" spans="1:16" ht="38.25" customHeight="1" x14ac:dyDescent="0.15">
      <c r="H56" s="35" t="s">
        <v>104</v>
      </c>
      <c r="I56" s="53">
        <f>I55/1130</f>
        <v>0.53274336283185841</v>
      </c>
      <c r="J56" s="53">
        <f>J55/1670</f>
        <v>0.74011976047904193</v>
      </c>
      <c r="K56" s="53">
        <f>K55/1700</f>
        <v>0.70176470588235296</v>
      </c>
      <c r="L56" s="53">
        <f>L55/1560</f>
        <v>0.71153846153846156</v>
      </c>
      <c r="M56" s="53">
        <f>M55/1310</f>
        <v>0.68396946564885497</v>
      </c>
      <c r="N56" s="55">
        <f>N55/1130</f>
        <v>0.69203539823008853</v>
      </c>
      <c r="O56" s="56"/>
    </row>
    <row r="57" spans="1:16" ht="40.5" customHeight="1" thickBot="1" x14ac:dyDescent="0.2">
      <c r="H57" s="35" t="s">
        <v>103</v>
      </c>
      <c r="I57" s="54">
        <f>I55/791</f>
        <v>0.76106194690265483</v>
      </c>
      <c r="J57" s="54">
        <f>J55/1169</f>
        <v>1.0573139435414884</v>
      </c>
      <c r="K57" s="54">
        <f>K55/1190</f>
        <v>1.0025210084033613</v>
      </c>
      <c r="L57" s="54">
        <f>L55/1092</f>
        <v>1.0164835164835164</v>
      </c>
      <c r="M57" s="54">
        <f>M55/917</f>
        <v>0.97709923664122134</v>
      </c>
      <c r="N57" s="57">
        <f>N55/791</f>
        <v>0.98862199747155499</v>
      </c>
    </row>
    <row r="58" spans="1:16" ht="409.5" customHeight="1" x14ac:dyDescent="0.15">
      <c r="J58" s="4"/>
    </row>
    <row r="59" spans="1:16" ht="163.5" customHeight="1" x14ac:dyDescent="0.15">
      <c r="J59" s="4"/>
    </row>
    <row r="60" spans="1:16" x14ac:dyDescent="0.15">
      <c r="J60" s="4"/>
    </row>
    <row r="61" spans="1:16" x14ac:dyDescent="0.15">
      <c r="I61" s="6"/>
      <c r="J61" s="4"/>
    </row>
  </sheetData>
  <mergeCells count="49">
    <mergeCell ref="H3:H7"/>
    <mergeCell ref="I3:N3"/>
    <mergeCell ref="I4:I7"/>
    <mergeCell ref="J4:N4"/>
    <mergeCell ref="J5:K5"/>
    <mergeCell ref="L5:N5"/>
    <mergeCell ref="J6:J7"/>
    <mergeCell ref="K6:K7"/>
    <mergeCell ref="L6:L7"/>
    <mergeCell ref="M6:M7"/>
    <mergeCell ref="N6:N7"/>
    <mergeCell ref="B8:B14"/>
    <mergeCell ref="C8:C9"/>
    <mergeCell ref="D8:D9"/>
    <mergeCell ref="B3:F6"/>
    <mergeCell ref="G3:G7"/>
    <mergeCell ref="E7:F7"/>
    <mergeCell ref="D34:D35"/>
    <mergeCell ref="D36:D37"/>
    <mergeCell ref="C44:C45"/>
    <mergeCell ref="D44:D45"/>
    <mergeCell ref="C10:C12"/>
    <mergeCell ref="D10:D12"/>
    <mergeCell ref="C13:C14"/>
    <mergeCell ref="D13:D14"/>
    <mergeCell ref="C15:C18"/>
    <mergeCell ref="D15:D16"/>
    <mergeCell ref="D17:D18"/>
    <mergeCell ref="C20:C21"/>
    <mergeCell ref="D20:D21"/>
    <mergeCell ref="C22:C37"/>
    <mergeCell ref="D22:D23"/>
    <mergeCell ref="D24:D26"/>
    <mergeCell ref="C46:C47"/>
    <mergeCell ref="D46:D47"/>
    <mergeCell ref="C38:C43"/>
    <mergeCell ref="D38:D41"/>
    <mergeCell ref="D42:D43"/>
    <mergeCell ref="C49:C50"/>
    <mergeCell ref="D49:D50"/>
    <mergeCell ref="B51:B54"/>
    <mergeCell ref="C51:C52"/>
    <mergeCell ref="D51:D52"/>
    <mergeCell ref="C53:C54"/>
    <mergeCell ref="D53:D54"/>
    <mergeCell ref="B15:B50"/>
    <mergeCell ref="D27:D28"/>
    <mergeCell ref="D29:D31"/>
    <mergeCell ref="D32:D33"/>
  </mergeCells>
  <phoneticPr fontId="1"/>
  <printOptions horizontalCentered="1"/>
  <pageMargins left="0.23622047244094491" right="0.23622047244094491" top="0.74803149606299213" bottom="0.74803149606299213" header="0.31496062992125984" footer="0.31496062992125984"/>
  <pageSetup paperSize="8" scale="51" orientation="portrait" verticalDpi="300" r:id="rId1"/>
  <headerFooter>
    <oddHeader>&amp;C&amp;"Meiryo UI,太字"&amp;36現場保安力マトリクス（記入例）</oddHeader>
  </headerFooter>
  <rowBreaks count="1" manualBreakCount="1">
    <brk id="33" max="14" man="1"/>
  </rowBreaks>
  <ignoredErrors>
    <ignoredError sqref="K11:N16 K17:N25 J26:N29 J17:J25 K30:N34 K35:N42 I43:N53 I35:J4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2:P61"/>
  <sheetViews>
    <sheetView showGridLines="0" tabSelected="1" zoomScale="60" zoomScaleNormal="60" workbookViewId="0">
      <selection activeCell="Q10" sqref="Q10"/>
    </sheetView>
  </sheetViews>
  <sheetFormatPr defaultRowHeight="13.5" x14ac:dyDescent="0.15"/>
  <cols>
    <col min="1" max="1" width="1.5" customWidth="1"/>
    <col min="2" max="2" width="6.625" style="1" customWidth="1"/>
    <col min="3" max="3" width="19" style="1" customWidth="1"/>
    <col min="4" max="4" width="23.375" style="2" customWidth="1"/>
    <col min="5" max="5" width="3.875" style="2" customWidth="1"/>
    <col min="6" max="6" width="57.75" style="3" customWidth="1"/>
    <col min="7" max="7" width="10.875" style="3" customWidth="1"/>
    <col min="8" max="8" width="11.5" style="3" customWidth="1"/>
    <col min="9" max="9" width="13.25" style="4" customWidth="1"/>
    <col min="10" max="10" width="15.5" style="5" customWidth="1"/>
    <col min="11" max="11" width="14.5" style="4" customWidth="1"/>
    <col min="12" max="12" width="13.25" style="4" customWidth="1"/>
    <col min="13" max="13" width="15.75" style="4" customWidth="1"/>
    <col min="14" max="14" width="14.5" style="4" customWidth="1"/>
    <col min="15" max="15" width="3.375" customWidth="1"/>
    <col min="259" max="259" width="1.5" customWidth="1"/>
    <col min="260" max="260" width="6.625" customWidth="1"/>
    <col min="261" max="261" width="19" customWidth="1"/>
    <col min="262" max="262" width="23.375" customWidth="1"/>
    <col min="263" max="263" width="3.875" customWidth="1"/>
    <col min="264" max="264" width="57.75" customWidth="1"/>
    <col min="265" max="265" width="18.625" customWidth="1"/>
    <col min="266" max="266" width="17.625" customWidth="1"/>
    <col min="267" max="267" width="16" customWidth="1"/>
    <col min="268" max="268" width="15.625" customWidth="1"/>
    <col min="269" max="269" width="16" customWidth="1"/>
    <col min="270" max="270" width="15.25" customWidth="1"/>
    <col min="271" max="271" width="1.25" customWidth="1"/>
    <col min="515" max="515" width="1.5" customWidth="1"/>
    <col min="516" max="516" width="6.625" customWidth="1"/>
    <col min="517" max="517" width="19" customWidth="1"/>
    <col min="518" max="518" width="23.375" customWidth="1"/>
    <col min="519" max="519" width="3.875" customWidth="1"/>
    <col min="520" max="520" width="57.75" customWidth="1"/>
    <col min="521" max="521" width="18.625" customWidth="1"/>
    <col min="522" max="522" width="17.625" customWidth="1"/>
    <col min="523" max="523" width="16" customWidth="1"/>
    <col min="524" max="524" width="15.625" customWidth="1"/>
    <col min="525" max="525" width="16" customWidth="1"/>
    <col min="526" max="526" width="15.25" customWidth="1"/>
    <col min="527" max="527" width="1.25" customWidth="1"/>
    <col min="771" max="771" width="1.5" customWidth="1"/>
    <col min="772" max="772" width="6.625" customWidth="1"/>
    <col min="773" max="773" width="19" customWidth="1"/>
    <col min="774" max="774" width="23.375" customWidth="1"/>
    <col min="775" max="775" width="3.875" customWidth="1"/>
    <col min="776" max="776" width="57.75" customWidth="1"/>
    <col min="777" max="777" width="18.625" customWidth="1"/>
    <col min="778" max="778" width="17.625" customWidth="1"/>
    <col min="779" max="779" width="16" customWidth="1"/>
    <col min="780" max="780" width="15.625" customWidth="1"/>
    <col min="781" max="781" width="16" customWidth="1"/>
    <col min="782" max="782" width="15.25" customWidth="1"/>
    <col min="783" max="783" width="1.25" customWidth="1"/>
    <col min="1027" max="1027" width="1.5" customWidth="1"/>
    <col min="1028" max="1028" width="6.625" customWidth="1"/>
    <col min="1029" max="1029" width="19" customWidth="1"/>
    <col min="1030" max="1030" width="23.375" customWidth="1"/>
    <col min="1031" max="1031" width="3.875" customWidth="1"/>
    <col min="1032" max="1032" width="57.75" customWidth="1"/>
    <col min="1033" max="1033" width="18.625" customWidth="1"/>
    <col min="1034" max="1034" width="17.625" customWidth="1"/>
    <col min="1035" max="1035" width="16" customWidth="1"/>
    <col min="1036" max="1036" width="15.625" customWidth="1"/>
    <col min="1037" max="1037" width="16" customWidth="1"/>
    <col min="1038" max="1038" width="15.25" customWidth="1"/>
    <col min="1039" max="1039" width="1.25" customWidth="1"/>
    <col min="1283" max="1283" width="1.5" customWidth="1"/>
    <col min="1284" max="1284" width="6.625" customWidth="1"/>
    <col min="1285" max="1285" width="19" customWidth="1"/>
    <col min="1286" max="1286" width="23.375" customWidth="1"/>
    <col min="1287" max="1287" width="3.875" customWidth="1"/>
    <col min="1288" max="1288" width="57.75" customWidth="1"/>
    <col min="1289" max="1289" width="18.625" customWidth="1"/>
    <col min="1290" max="1290" width="17.625" customWidth="1"/>
    <col min="1291" max="1291" width="16" customWidth="1"/>
    <col min="1292" max="1292" width="15.625" customWidth="1"/>
    <col min="1293" max="1293" width="16" customWidth="1"/>
    <col min="1294" max="1294" width="15.25" customWidth="1"/>
    <col min="1295" max="1295" width="1.25" customWidth="1"/>
    <col min="1539" max="1539" width="1.5" customWidth="1"/>
    <col min="1540" max="1540" width="6.625" customWidth="1"/>
    <col min="1541" max="1541" width="19" customWidth="1"/>
    <col min="1542" max="1542" width="23.375" customWidth="1"/>
    <col min="1543" max="1543" width="3.875" customWidth="1"/>
    <col min="1544" max="1544" width="57.75" customWidth="1"/>
    <col min="1545" max="1545" width="18.625" customWidth="1"/>
    <col min="1546" max="1546" width="17.625" customWidth="1"/>
    <col min="1547" max="1547" width="16" customWidth="1"/>
    <col min="1548" max="1548" width="15.625" customWidth="1"/>
    <col min="1549" max="1549" width="16" customWidth="1"/>
    <col min="1550" max="1550" width="15.25" customWidth="1"/>
    <col min="1551" max="1551" width="1.25" customWidth="1"/>
    <col min="1795" max="1795" width="1.5" customWidth="1"/>
    <col min="1796" max="1796" width="6.625" customWidth="1"/>
    <col min="1797" max="1797" width="19" customWidth="1"/>
    <col min="1798" max="1798" width="23.375" customWidth="1"/>
    <col min="1799" max="1799" width="3.875" customWidth="1"/>
    <col min="1800" max="1800" width="57.75" customWidth="1"/>
    <col min="1801" max="1801" width="18.625" customWidth="1"/>
    <col min="1802" max="1802" width="17.625" customWidth="1"/>
    <col min="1803" max="1803" width="16" customWidth="1"/>
    <col min="1804" max="1804" width="15.625" customWidth="1"/>
    <col min="1805" max="1805" width="16" customWidth="1"/>
    <col min="1806" max="1806" width="15.25" customWidth="1"/>
    <col min="1807" max="1807" width="1.25" customWidth="1"/>
    <col min="2051" max="2051" width="1.5" customWidth="1"/>
    <col min="2052" max="2052" width="6.625" customWidth="1"/>
    <col min="2053" max="2053" width="19" customWidth="1"/>
    <col min="2054" max="2054" width="23.375" customWidth="1"/>
    <col min="2055" max="2055" width="3.875" customWidth="1"/>
    <col min="2056" max="2056" width="57.75" customWidth="1"/>
    <col min="2057" max="2057" width="18.625" customWidth="1"/>
    <col min="2058" max="2058" width="17.625" customWidth="1"/>
    <col min="2059" max="2059" width="16" customWidth="1"/>
    <col min="2060" max="2060" width="15.625" customWidth="1"/>
    <col min="2061" max="2061" width="16" customWidth="1"/>
    <col min="2062" max="2062" width="15.25" customWidth="1"/>
    <col min="2063" max="2063" width="1.25" customWidth="1"/>
    <col min="2307" max="2307" width="1.5" customWidth="1"/>
    <col min="2308" max="2308" width="6.625" customWidth="1"/>
    <col min="2309" max="2309" width="19" customWidth="1"/>
    <col min="2310" max="2310" width="23.375" customWidth="1"/>
    <col min="2311" max="2311" width="3.875" customWidth="1"/>
    <col min="2312" max="2312" width="57.75" customWidth="1"/>
    <col min="2313" max="2313" width="18.625" customWidth="1"/>
    <col min="2314" max="2314" width="17.625" customWidth="1"/>
    <col min="2315" max="2315" width="16" customWidth="1"/>
    <col min="2316" max="2316" width="15.625" customWidth="1"/>
    <col min="2317" max="2317" width="16" customWidth="1"/>
    <col min="2318" max="2318" width="15.25" customWidth="1"/>
    <col min="2319" max="2319" width="1.25" customWidth="1"/>
    <col min="2563" max="2563" width="1.5" customWidth="1"/>
    <col min="2564" max="2564" width="6.625" customWidth="1"/>
    <col min="2565" max="2565" width="19" customWidth="1"/>
    <col min="2566" max="2566" width="23.375" customWidth="1"/>
    <col min="2567" max="2567" width="3.875" customWidth="1"/>
    <col min="2568" max="2568" width="57.75" customWidth="1"/>
    <col min="2569" max="2569" width="18.625" customWidth="1"/>
    <col min="2570" max="2570" width="17.625" customWidth="1"/>
    <col min="2571" max="2571" width="16" customWidth="1"/>
    <col min="2572" max="2572" width="15.625" customWidth="1"/>
    <col min="2573" max="2573" width="16" customWidth="1"/>
    <col min="2574" max="2574" width="15.25" customWidth="1"/>
    <col min="2575" max="2575" width="1.25" customWidth="1"/>
    <col min="2819" max="2819" width="1.5" customWidth="1"/>
    <col min="2820" max="2820" width="6.625" customWidth="1"/>
    <col min="2821" max="2821" width="19" customWidth="1"/>
    <col min="2822" max="2822" width="23.375" customWidth="1"/>
    <col min="2823" max="2823" width="3.875" customWidth="1"/>
    <col min="2824" max="2824" width="57.75" customWidth="1"/>
    <col min="2825" max="2825" width="18.625" customWidth="1"/>
    <col min="2826" max="2826" width="17.625" customWidth="1"/>
    <col min="2827" max="2827" width="16" customWidth="1"/>
    <col min="2828" max="2828" width="15.625" customWidth="1"/>
    <col min="2829" max="2829" width="16" customWidth="1"/>
    <col min="2830" max="2830" width="15.25" customWidth="1"/>
    <col min="2831" max="2831" width="1.25" customWidth="1"/>
    <col min="3075" max="3075" width="1.5" customWidth="1"/>
    <col min="3076" max="3076" width="6.625" customWidth="1"/>
    <col min="3077" max="3077" width="19" customWidth="1"/>
    <col min="3078" max="3078" width="23.375" customWidth="1"/>
    <col min="3079" max="3079" width="3.875" customWidth="1"/>
    <col min="3080" max="3080" width="57.75" customWidth="1"/>
    <col min="3081" max="3081" width="18.625" customWidth="1"/>
    <col min="3082" max="3082" width="17.625" customWidth="1"/>
    <col min="3083" max="3083" width="16" customWidth="1"/>
    <col min="3084" max="3084" width="15.625" customWidth="1"/>
    <col min="3085" max="3085" width="16" customWidth="1"/>
    <col min="3086" max="3086" width="15.25" customWidth="1"/>
    <col min="3087" max="3087" width="1.25" customWidth="1"/>
    <col min="3331" max="3331" width="1.5" customWidth="1"/>
    <col min="3332" max="3332" width="6.625" customWidth="1"/>
    <col min="3333" max="3333" width="19" customWidth="1"/>
    <col min="3334" max="3334" width="23.375" customWidth="1"/>
    <col min="3335" max="3335" width="3.875" customWidth="1"/>
    <col min="3336" max="3336" width="57.75" customWidth="1"/>
    <col min="3337" max="3337" width="18.625" customWidth="1"/>
    <col min="3338" max="3338" width="17.625" customWidth="1"/>
    <col min="3339" max="3339" width="16" customWidth="1"/>
    <col min="3340" max="3340" width="15.625" customWidth="1"/>
    <col min="3341" max="3341" width="16" customWidth="1"/>
    <col min="3342" max="3342" width="15.25" customWidth="1"/>
    <col min="3343" max="3343" width="1.25" customWidth="1"/>
    <col min="3587" max="3587" width="1.5" customWidth="1"/>
    <col min="3588" max="3588" width="6.625" customWidth="1"/>
    <col min="3589" max="3589" width="19" customWidth="1"/>
    <col min="3590" max="3590" width="23.375" customWidth="1"/>
    <col min="3591" max="3591" width="3.875" customWidth="1"/>
    <col min="3592" max="3592" width="57.75" customWidth="1"/>
    <col min="3593" max="3593" width="18.625" customWidth="1"/>
    <col min="3594" max="3594" width="17.625" customWidth="1"/>
    <col min="3595" max="3595" width="16" customWidth="1"/>
    <col min="3596" max="3596" width="15.625" customWidth="1"/>
    <col min="3597" max="3597" width="16" customWidth="1"/>
    <col min="3598" max="3598" width="15.25" customWidth="1"/>
    <col min="3599" max="3599" width="1.25" customWidth="1"/>
    <col min="3843" max="3843" width="1.5" customWidth="1"/>
    <col min="3844" max="3844" width="6.625" customWidth="1"/>
    <col min="3845" max="3845" width="19" customWidth="1"/>
    <col min="3846" max="3846" width="23.375" customWidth="1"/>
    <col min="3847" max="3847" width="3.875" customWidth="1"/>
    <col min="3848" max="3848" width="57.75" customWidth="1"/>
    <col min="3849" max="3849" width="18.625" customWidth="1"/>
    <col min="3850" max="3850" width="17.625" customWidth="1"/>
    <col min="3851" max="3851" width="16" customWidth="1"/>
    <col min="3852" max="3852" width="15.625" customWidth="1"/>
    <col min="3853" max="3853" width="16" customWidth="1"/>
    <col min="3854" max="3854" width="15.25" customWidth="1"/>
    <col min="3855" max="3855" width="1.25" customWidth="1"/>
    <col min="4099" max="4099" width="1.5" customWidth="1"/>
    <col min="4100" max="4100" width="6.625" customWidth="1"/>
    <col min="4101" max="4101" width="19" customWidth="1"/>
    <col min="4102" max="4102" width="23.375" customWidth="1"/>
    <col min="4103" max="4103" width="3.875" customWidth="1"/>
    <col min="4104" max="4104" width="57.75" customWidth="1"/>
    <col min="4105" max="4105" width="18.625" customWidth="1"/>
    <col min="4106" max="4106" width="17.625" customWidth="1"/>
    <col min="4107" max="4107" width="16" customWidth="1"/>
    <col min="4108" max="4108" width="15.625" customWidth="1"/>
    <col min="4109" max="4109" width="16" customWidth="1"/>
    <col min="4110" max="4110" width="15.25" customWidth="1"/>
    <col min="4111" max="4111" width="1.25" customWidth="1"/>
    <col min="4355" max="4355" width="1.5" customWidth="1"/>
    <col min="4356" max="4356" width="6.625" customWidth="1"/>
    <col min="4357" max="4357" width="19" customWidth="1"/>
    <col min="4358" max="4358" width="23.375" customWidth="1"/>
    <col min="4359" max="4359" width="3.875" customWidth="1"/>
    <col min="4360" max="4360" width="57.75" customWidth="1"/>
    <col min="4361" max="4361" width="18.625" customWidth="1"/>
    <col min="4362" max="4362" width="17.625" customWidth="1"/>
    <col min="4363" max="4363" width="16" customWidth="1"/>
    <col min="4364" max="4364" width="15.625" customWidth="1"/>
    <col min="4365" max="4365" width="16" customWidth="1"/>
    <col min="4366" max="4366" width="15.25" customWidth="1"/>
    <col min="4367" max="4367" width="1.25" customWidth="1"/>
    <col min="4611" max="4611" width="1.5" customWidth="1"/>
    <col min="4612" max="4612" width="6.625" customWidth="1"/>
    <col min="4613" max="4613" width="19" customWidth="1"/>
    <col min="4614" max="4614" width="23.375" customWidth="1"/>
    <col min="4615" max="4615" width="3.875" customWidth="1"/>
    <col min="4616" max="4616" width="57.75" customWidth="1"/>
    <col min="4617" max="4617" width="18.625" customWidth="1"/>
    <col min="4618" max="4618" width="17.625" customWidth="1"/>
    <col min="4619" max="4619" width="16" customWidth="1"/>
    <col min="4620" max="4620" width="15.625" customWidth="1"/>
    <col min="4621" max="4621" width="16" customWidth="1"/>
    <col min="4622" max="4622" width="15.25" customWidth="1"/>
    <col min="4623" max="4623" width="1.25" customWidth="1"/>
    <col min="4867" max="4867" width="1.5" customWidth="1"/>
    <col min="4868" max="4868" width="6.625" customWidth="1"/>
    <col min="4869" max="4869" width="19" customWidth="1"/>
    <col min="4870" max="4870" width="23.375" customWidth="1"/>
    <col min="4871" max="4871" width="3.875" customWidth="1"/>
    <col min="4872" max="4872" width="57.75" customWidth="1"/>
    <col min="4873" max="4873" width="18.625" customWidth="1"/>
    <col min="4874" max="4874" width="17.625" customWidth="1"/>
    <col min="4875" max="4875" width="16" customWidth="1"/>
    <col min="4876" max="4876" width="15.625" customWidth="1"/>
    <col min="4877" max="4877" width="16" customWidth="1"/>
    <col min="4878" max="4878" width="15.25" customWidth="1"/>
    <col min="4879" max="4879" width="1.25" customWidth="1"/>
    <col min="5123" max="5123" width="1.5" customWidth="1"/>
    <col min="5124" max="5124" width="6.625" customWidth="1"/>
    <col min="5125" max="5125" width="19" customWidth="1"/>
    <col min="5126" max="5126" width="23.375" customWidth="1"/>
    <col min="5127" max="5127" width="3.875" customWidth="1"/>
    <col min="5128" max="5128" width="57.75" customWidth="1"/>
    <col min="5129" max="5129" width="18.625" customWidth="1"/>
    <col min="5130" max="5130" width="17.625" customWidth="1"/>
    <col min="5131" max="5131" width="16" customWidth="1"/>
    <col min="5132" max="5132" width="15.625" customWidth="1"/>
    <col min="5133" max="5133" width="16" customWidth="1"/>
    <col min="5134" max="5134" width="15.25" customWidth="1"/>
    <col min="5135" max="5135" width="1.25" customWidth="1"/>
    <col min="5379" max="5379" width="1.5" customWidth="1"/>
    <col min="5380" max="5380" width="6.625" customWidth="1"/>
    <col min="5381" max="5381" width="19" customWidth="1"/>
    <col min="5382" max="5382" width="23.375" customWidth="1"/>
    <col min="5383" max="5383" width="3.875" customWidth="1"/>
    <col min="5384" max="5384" width="57.75" customWidth="1"/>
    <col min="5385" max="5385" width="18.625" customWidth="1"/>
    <col min="5386" max="5386" width="17.625" customWidth="1"/>
    <col min="5387" max="5387" width="16" customWidth="1"/>
    <col min="5388" max="5388" width="15.625" customWidth="1"/>
    <col min="5389" max="5389" width="16" customWidth="1"/>
    <col min="5390" max="5390" width="15.25" customWidth="1"/>
    <col min="5391" max="5391" width="1.25" customWidth="1"/>
    <col min="5635" max="5635" width="1.5" customWidth="1"/>
    <col min="5636" max="5636" width="6.625" customWidth="1"/>
    <col min="5637" max="5637" width="19" customWidth="1"/>
    <col min="5638" max="5638" width="23.375" customWidth="1"/>
    <col min="5639" max="5639" width="3.875" customWidth="1"/>
    <col min="5640" max="5640" width="57.75" customWidth="1"/>
    <col min="5641" max="5641" width="18.625" customWidth="1"/>
    <col min="5642" max="5642" width="17.625" customWidth="1"/>
    <col min="5643" max="5643" width="16" customWidth="1"/>
    <col min="5644" max="5644" width="15.625" customWidth="1"/>
    <col min="5645" max="5645" width="16" customWidth="1"/>
    <col min="5646" max="5646" width="15.25" customWidth="1"/>
    <col min="5647" max="5647" width="1.25" customWidth="1"/>
    <col min="5891" max="5891" width="1.5" customWidth="1"/>
    <col min="5892" max="5892" width="6.625" customWidth="1"/>
    <col min="5893" max="5893" width="19" customWidth="1"/>
    <col min="5894" max="5894" width="23.375" customWidth="1"/>
    <col min="5895" max="5895" width="3.875" customWidth="1"/>
    <col min="5896" max="5896" width="57.75" customWidth="1"/>
    <col min="5897" max="5897" width="18.625" customWidth="1"/>
    <col min="5898" max="5898" width="17.625" customWidth="1"/>
    <col min="5899" max="5899" width="16" customWidth="1"/>
    <col min="5900" max="5900" width="15.625" customWidth="1"/>
    <col min="5901" max="5901" width="16" customWidth="1"/>
    <col min="5902" max="5902" width="15.25" customWidth="1"/>
    <col min="5903" max="5903" width="1.25" customWidth="1"/>
    <col min="6147" max="6147" width="1.5" customWidth="1"/>
    <col min="6148" max="6148" width="6.625" customWidth="1"/>
    <col min="6149" max="6149" width="19" customWidth="1"/>
    <col min="6150" max="6150" width="23.375" customWidth="1"/>
    <col min="6151" max="6151" width="3.875" customWidth="1"/>
    <col min="6152" max="6152" width="57.75" customWidth="1"/>
    <col min="6153" max="6153" width="18.625" customWidth="1"/>
    <col min="6154" max="6154" width="17.625" customWidth="1"/>
    <col min="6155" max="6155" width="16" customWidth="1"/>
    <col min="6156" max="6156" width="15.625" customWidth="1"/>
    <col min="6157" max="6157" width="16" customWidth="1"/>
    <col min="6158" max="6158" width="15.25" customWidth="1"/>
    <col min="6159" max="6159" width="1.25" customWidth="1"/>
    <col min="6403" max="6403" width="1.5" customWidth="1"/>
    <col min="6404" max="6404" width="6.625" customWidth="1"/>
    <col min="6405" max="6405" width="19" customWidth="1"/>
    <col min="6406" max="6406" width="23.375" customWidth="1"/>
    <col min="6407" max="6407" width="3.875" customWidth="1"/>
    <col min="6408" max="6408" width="57.75" customWidth="1"/>
    <col min="6409" max="6409" width="18.625" customWidth="1"/>
    <col min="6410" max="6410" width="17.625" customWidth="1"/>
    <col min="6411" max="6411" width="16" customWidth="1"/>
    <col min="6412" max="6412" width="15.625" customWidth="1"/>
    <col min="6413" max="6413" width="16" customWidth="1"/>
    <col min="6414" max="6414" width="15.25" customWidth="1"/>
    <col min="6415" max="6415" width="1.25" customWidth="1"/>
    <col min="6659" max="6659" width="1.5" customWidth="1"/>
    <col min="6660" max="6660" width="6.625" customWidth="1"/>
    <col min="6661" max="6661" width="19" customWidth="1"/>
    <col min="6662" max="6662" width="23.375" customWidth="1"/>
    <col min="6663" max="6663" width="3.875" customWidth="1"/>
    <col min="6664" max="6664" width="57.75" customWidth="1"/>
    <col min="6665" max="6665" width="18.625" customWidth="1"/>
    <col min="6666" max="6666" width="17.625" customWidth="1"/>
    <col min="6667" max="6667" width="16" customWidth="1"/>
    <col min="6668" max="6668" width="15.625" customWidth="1"/>
    <col min="6669" max="6669" width="16" customWidth="1"/>
    <col min="6670" max="6670" width="15.25" customWidth="1"/>
    <col min="6671" max="6671" width="1.25" customWidth="1"/>
    <col min="6915" max="6915" width="1.5" customWidth="1"/>
    <col min="6916" max="6916" width="6.625" customWidth="1"/>
    <col min="6917" max="6917" width="19" customWidth="1"/>
    <col min="6918" max="6918" width="23.375" customWidth="1"/>
    <col min="6919" max="6919" width="3.875" customWidth="1"/>
    <col min="6920" max="6920" width="57.75" customWidth="1"/>
    <col min="6921" max="6921" width="18.625" customWidth="1"/>
    <col min="6922" max="6922" width="17.625" customWidth="1"/>
    <col min="6923" max="6923" width="16" customWidth="1"/>
    <col min="6924" max="6924" width="15.625" customWidth="1"/>
    <col min="6925" max="6925" width="16" customWidth="1"/>
    <col min="6926" max="6926" width="15.25" customWidth="1"/>
    <col min="6927" max="6927" width="1.25" customWidth="1"/>
    <col min="7171" max="7171" width="1.5" customWidth="1"/>
    <col min="7172" max="7172" width="6.625" customWidth="1"/>
    <col min="7173" max="7173" width="19" customWidth="1"/>
    <col min="7174" max="7174" width="23.375" customWidth="1"/>
    <col min="7175" max="7175" width="3.875" customWidth="1"/>
    <col min="7176" max="7176" width="57.75" customWidth="1"/>
    <col min="7177" max="7177" width="18.625" customWidth="1"/>
    <col min="7178" max="7178" width="17.625" customWidth="1"/>
    <col min="7179" max="7179" width="16" customWidth="1"/>
    <col min="7180" max="7180" width="15.625" customWidth="1"/>
    <col min="7181" max="7181" width="16" customWidth="1"/>
    <col min="7182" max="7182" width="15.25" customWidth="1"/>
    <col min="7183" max="7183" width="1.25" customWidth="1"/>
    <col min="7427" max="7427" width="1.5" customWidth="1"/>
    <col min="7428" max="7428" width="6.625" customWidth="1"/>
    <col min="7429" max="7429" width="19" customWidth="1"/>
    <col min="7430" max="7430" width="23.375" customWidth="1"/>
    <col min="7431" max="7431" width="3.875" customWidth="1"/>
    <col min="7432" max="7432" width="57.75" customWidth="1"/>
    <col min="7433" max="7433" width="18.625" customWidth="1"/>
    <col min="7434" max="7434" width="17.625" customWidth="1"/>
    <col min="7435" max="7435" width="16" customWidth="1"/>
    <col min="7436" max="7436" width="15.625" customWidth="1"/>
    <col min="7437" max="7437" width="16" customWidth="1"/>
    <col min="7438" max="7438" width="15.25" customWidth="1"/>
    <col min="7439" max="7439" width="1.25" customWidth="1"/>
    <col min="7683" max="7683" width="1.5" customWidth="1"/>
    <col min="7684" max="7684" width="6.625" customWidth="1"/>
    <col min="7685" max="7685" width="19" customWidth="1"/>
    <col min="7686" max="7686" width="23.375" customWidth="1"/>
    <col min="7687" max="7687" width="3.875" customWidth="1"/>
    <col min="7688" max="7688" width="57.75" customWidth="1"/>
    <col min="7689" max="7689" width="18.625" customWidth="1"/>
    <col min="7690" max="7690" width="17.625" customWidth="1"/>
    <col min="7691" max="7691" width="16" customWidth="1"/>
    <col min="7692" max="7692" width="15.625" customWidth="1"/>
    <col min="7693" max="7693" width="16" customWidth="1"/>
    <col min="7694" max="7694" width="15.25" customWidth="1"/>
    <col min="7695" max="7695" width="1.25" customWidth="1"/>
    <col min="7939" max="7939" width="1.5" customWidth="1"/>
    <col min="7940" max="7940" width="6.625" customWidth="1"/>
    <col min="7941" max="7941" width="19" customWidth="1"/>
    <col min="7942" max="7942" width="23.375" customWidth="1"/>
    <col min="7943" max="7943" width="3.875" customWidth="1"/>
    <col min="7944" max="7944" width="57.75" customWidth="1"/>
    <col min="7945" max="7945" width="18.625" customWidth="1"/>
    <col min="7946" max="7946" width="17.625" customWidth="1"/>
    <col min="7947" max="7947" width="16" customWidth="1"/>
    <col min="7948" max="7948" width="15.625" customWidth="1"/>
    <col min="7949" max="7949" width="16" customWidth="1"/>
    <col min="7950" max="7950" width="15.25" customWidth="1"/>
    <col min="7951" max="7951" width="1.25" customWidth="1"/>
    <col min="8195" max="8195" width="1.5" customWidth="1"/>
    <col min="8196" max="8196" width="6.625" customWidth="1"/>
    <col min="8197" max="8197" width="19" customWidth="1"/>
    <col min="8198" max="8198" width="23.375" customWidth="1"/>
    <col min="8199" max="8199" width="3.875" customWidth="1"/>
    <col min="8200" max="8200" width="57.75" customWidth="1"/>
    <col min="8201" max="8201" width="18.625" customWidth="1"/>
    <col min="8202" max="8202" width="17.625" customWidth="1"/>
    <col min="8203" max="8203" width="16" customWidth="1"/>
    <col min="8204" max="8204" width="15.625" customWidth="1"/>
    <col min="8205" max="8205" width="16" customWidth="1"/>
    <col min="8206" max="8206" width="15.25" customWidth="1"/>
    <col min="8207" max="8207" width="1.25" customWidth="1"/>
    <col min="8451" max="8451" width="1.5" customWidth="1"/>
    <col min="8452" max="8452" width="6.625" customWidth="1"/>
    <col min="8453" max="8453" width="19" customWidth="1"/>
    <col min="8454" max="8454" width="23.375" customWidth="1"/>
    <col min="8455" max="8455" width="3.875" customWidth="1"/>
    <col min="8456" max="8456" width="57.75" customWidth="1"/>
    <col min="8457" max="8457" width="18.625" customWidth="1"/>
    <col min="8458" max="8458" width="17.625" customWidth="1"/>
    <col min="8459" max="8459" width="16" customWidth="1"/>
    <col min="8460" max="8460" width="15.625" customWidth="1"/>
    <col min="8461" max="8461" width="16" customWidth="1"/>
    <col min="8462" max="8462" width="15.25" customWidth="1"/>
    <col min="8463" max="8463" width="1.25" customWidth="1"/>
    <col min="8707" max="8707" width="1.5" customWidth="1"/>
    <col min="8708" max="8708" width="6.625" customWidth="1"/>
    <col min="8709" max="8709" width="19" customWidth="1"/>
    <col min="8710" max="8710" width="23.375" customWidth="1"/>
    <col min="8711" max="8711" width="3.875" customWidth="1"/>
    <col min="8712" max="8712" width="57.75" customWidth="1"/>
    <col min="8713" max="8713" width="18.625" customWidth="1"/>
    <col min="8714" max="8714" width="17.625" customWidth="1"/>
    <col min="8715" max="8715" width="16" customWidth="1"/>
    <col min="8716" max="8716" width="15.625" customWidth="1"/>
    <col min="8717" max="8717" width="16" customWidth="1"/>
    <col min="8718" max="8718" width="15.25" customWidth="1"/>
    <col min="8719" max="8719" width="1.25" customWidth="1"/>
    <col min="8963" max="8963" width="1.5" customWidth="1"/>
    <col min="8964" max="8964" width="6.625" customWidth="1"/>
    <col min="8965" max="8965" width="19" customWidth="1"/>
    <col min="8966" max="8966" width="23.375" customWidth="1"/>
    <col min="8967" max="8967" width="3.875" customWidth="1"/>
    <col min="8968" max="8968" width="57.75" customWidth="1"/>
    <col min="8969" max="8969" width="18.625" customWidth="1"/>
    <col min="8970" max="8970" width="17.625" customWidth="1"/>
    <col min="8971" max="8971" width="16" customWidth="1"/>
    <col min="8972" max="8972" width="15.625" customWidth="1"/>
    <col min="8973" max="8973" width="16" customWidth="1"/>
    <col min="8974" max="8974" width="15.25" customWidth="1"/>
    <col min="8975" max="8975" width="1.25" customWidth="1"/>
    <col min="9219" max="9219" width="1.5" customWidth="1"/>
    <col min="9220" max="9220" width="6.625" customWidth="1"/>
    <col min="9221" max="9221" width="19" customWidth="1"/>
    <col min="9222" max="9222" width="23.375" customWidth="1"/>
    <col min="9223" max="9223" width="3.875" customWidth="1"/>
    <col min="9224" max="9224" width="57.75" customWidth="1"/>
    <col min="9225" max="9225" width="18.625" customWidth="1"/>
    <col min="9226" max="9226" width="17.625" customWidth="1"/>
    <col min="9227" max="9227" width="16" customWidth="1"/>
    <col min="9228" max="9228" width="15.625" customWidth="1"/>
    <col min="9229" max="9229" width="16" customWidth="1"/>
    <col min="9230" max="9230" width="15.25" customWidth="1"/>
    <col min="9231" max="9231" width="1.25" customWidth="1"/>
    <col min="9475" max="9475" width="1.5" customWidth="1"/>
    <col min="9476" max="9476" width="6.625" customWidth="1"/>
    <col min="9477" max="9477" width="19" customWidth="1"/>
    <col min="9478" max="9478" width="23.375" customWidth="1"/>
    <col min="9479" max="9479" width="3.875" customWidth="1"/>
    <col min="9480" max="9480" width="57.75" customWidth="1"/>
    <col min="9481" max="9481" width="18.625" customWidth="1"/>
    <col min="9482" max="9482" width="17.625" customWidth="1"/>
    <col min="9483" max="9483" width="16" customWidth="1"/>
    <col min="9484" max="9484" width="15.625" customWidth="1"/>
    <col min="9485" max="9485" width="16" customWidth="1"/>
    <col min="9486" max="9486" width="15.25" customWidth="1"/>
    <col min="9487" max="9487" width="1.25" customWidth="1"/>
    <col min="9731" max="9731" width="1.5" customWidth="1"/>
    <col min="9732" max="9732" width="6.625" customWidth="1"/>
    <col min="9733" max="9733" width="19" customWidth="1"/>
    <col min="9734" max="9734" width="23.375" customWidth="1"/>
    <col min="9735" max="9735" width="3.875" customWidth="1"/>
    <col min="9736" max="9736" width="57.75" customWidth="1"/>
    <col min="9737" max="9737" width="18.625" customWidth="1"/>
    <col min="9738" max="9738" width="17.625" customWidth="1"/>
    <col min="9739" max="9739" width="16" customWidth="1"/>
    <col min="9740" max="9740" width="15.625" customWidth="1"/>
    <col min="9741" max="9741" width="16" customWidth="1"/>
    <col min="9742" max="9742" width="15.25" customWidth="1"/>
    <col min="9743" max="9743" width="1.25" customWidth="1"/>
    <col min="9987" max="9987" width="1.5" customWidth="1"/>
    <col min="9988" max="9988" width="6.625" customWidth="1"/>
    <col min="9989" max="9989" width="19" customWidth="1"/>
    <col min="9990" max="9990" width="23.375" customWidth="1"/>
    <col min="9991" max="9991" width="3.875" customWidth="1"/>
    <col min="9992" max="9992" width="57.75" customWidth="1"/>
    <col min="9993" max="9993" width="18.625" customWidth="1"/>
    <col min="9994" max="9994" width="17.625" customWidth="1"/>
    <col min="9995" max="9995" width="16" customWidth="1"/>
    <col min="9996" max="9996" width="15.625" customWidth="1"/>
    <col min="9997" max="9997" width="16" customWidth="1"/>
    <col min="9998" max="9998" width="15.25" customWidth="1"/>
    <col min="9999" max="9999" width="1.25" customWidth="1"/>
    <col min="10243" max="10243" width="1.5" customWidth="1"/>
    <col min="10244" max="10244" width="6.625" customWidth="1"/>
    <col min="10245" max="10245" width="19" customWidth="1"/>
    <col min="10246" max="10246" width="23.375" customWidth="1"/>
    <col min="10247" max="10247" width="3.875" customWidth="1"/>
    <col min="10248" max="10248" width="57.75" customWidth="1"/>
    <col min="10249" max="10249" width="18.625" customWidth="1"/>
    <col min="10250" max="10250" width="17.625" customWidth="1"/>
    <col min="10251" max="10251" width="16" customWidth="1"/>
    <col min="10252" max="10252" width="15.625" customWidth="1"/>
    <col min="10253" max="10253" width="16" customWidth="1"/>
    <col min="10254" max="10254" width="15.25" customWidth="1"/>
    <col min="10255" max="10255" width="1.25" customWidth="1"/>
    <col min="10499" max="10499" width="1.5" customWidth="1"/>
    <col min="10500" max="10500" width="6.625" customWidth="1"/>
    <col min="10501" max="10501" width="19" customWidth="1"/>
    <col min="10502" max="10502" width="23.375" customWidth="1"/>
    <col min="10503" max="10503" width="3.875" customWidth="1"/>
    <col min="10504" max="10504" width="57.75" customWidth="1"/>
    <col min="10505" max="10505" width="18.625" customWidth="1"/>
    <col min="10506" max="10506" width="17.625" customWidth="1"/>
    <col min="10507" max="10507" width="16" customWidth="1"/>
    <col min="10508" max="10508" width="15.625" customWidth="1"/>
    <col min="10509" max="10509" width="16" customWidth="1"/>
    <col min="10510" max="10510" width="15.25" customWidth="1"/>
    <col min="10511" max="10511" width="1.25" customWidth="1"/>
    <col min="10755" max="10755" width="1.5" customWidth="1"/>
    <col min="10756" max="10756" width="6.625" customWidth="1"/>
    <col min="10757" max="10757" width="19" customWidth="1"/>
    <col min="10758" max="10758" width="23.375" customWidth="1"/>
    <col min="10759" max="10759" width="3.875" customWidth="1"/>
    <col min="10760" max="10760" width="57.75" customWidth="1"/>
    <col min="10761" max="10761" width="18.625" customWidth="1"/>
    <col min="10762" max="10762" width="17.625" customWidth="1"/>
    <col min="10763" max="10763" width="16" customWidth="1"/>
    <col min="10764" max="10764" width="15.625" customWidth="1"/>
    <col min="10765" max="10765" width="16" customWidth="1"/>
    <col min="10766" max="10766" width="15.25" customWidth="1"/>
    <col min="10767" max="10767" width="1.25" customWidth="1"/>
    <col min="11011" max="11011" width="1.5" customWidth="1"/>
    <col min="11012" max="11012" width="6.625" customWidth="1"/>
    <col min="11013" max="11013" width="19" customWidth="1"/>
    <col min="11014" max="11014" width="23.375" customWidth="1"/>
    <col min="11015" max="11015" width="3.875" customWidth="1"/>
    <col min="11016" max="11016" width="57.75" customWidth="1"/>
    <col min="11017" max="11017" width="18.625" customWidth="1"/>
    <col min="11018" max="11018" width="17.625" customWidth="1"/>
    <col min="11019" max="11019" width="16" customWidth="1"/>
    <col min="11020" max="11020" width="15.625" customWidth="1"/>
    <col min="11021" max="11021" width="16" customWidth="1"/>
    <col min="11022" max="11022" width="15.25" customWidth="1"/>
    <col min="11023" max="11023" width="1.25" customWidth="1"/>
    <col min="11267" max="11267" width="1.5" customWidth="1"/>
    <col min="11268" max="11268" width="6.625" customWidth="1"/>
    <col min="11269" max="11269" width="19" customWidth="1"/>
    <col min="11270" max="11270" width="23.375" customWidth="1"/>
    <col min="11271" max="11271" width="3.875" customWidth="1"/>
    <col min="11272" max="11272" width="57.75" customWidth="1"/>
    <col min="11273" max="11273" width="18.625" customWidth="1"/>
    <col min="11274" max="11274" width="17.625" customWidth="1"/>
    <col min="11275" max="11275" width="16" customWidth="1"/>
    <col min="11276" max="11276" width="15.625" customWidth="1"/>
    <col min="11277" max="11277" width="16" customWidth="1"/>
    <col min="11278" max="11278" width="15.25" customWidth="1"/>
    <col min="11279" max="11279" width="1.25" customWidth="1"/>
    <col min="11523" max="11523" width="1.5" customWidth="1"/>
    <col min="11524" max="11524" width="6.625" customWidth="1"/>
    <col min="11525" max="11525" width="19" customWidth="1"/>
    <col min="11526" max="11526" width="23.375" customWidth="1"/>
    <col min="11527" max="11527" width="3.875" customWidth="1"/>
    <col min="11528" max="11528" width="57.75" customWidth="1"/>
    <col min="11529" max="11529" width="18.625" customWidth="1"/>
    <col min="11530" max="11530" width="17.625" customWidth="1"/>
    <col min="11531" max="11531" width="16" customWidth="1"/>
    <col min="11532" max="11532" width="15.625" customWidth="1"/>
    <col min="11533" max="11533" width="16" customWidth="1"/>
    <col min="11534" max="11534" width="15.25" customWidth="1"/>
    <col min="11535" max="11535" width="1.25" customWidth="1"/>
    <col min="11779" max="11779" width="1.5" customWidth="1"/>
    <col min="11780" max="11780" width="6.625" customWidth="1"/>
    <col min="11781" max="11781" width="19" customWidth="1"/>
    <col min="11782" max="11782" width="23.375" customWidth="1"/>
    <col min="11783" max="11783" width="3.875" customWidth="1"/>
    <col min="11784" max="11784" width="57.75" customWidth="1"/>
    <col min="11785" max="11785" width="18.625" customWidth="1"/>
    <col min="11786" max="11786" width="17.625" customWidth="1"/>
    <col min="11787" max="11787" width="16" customWidth="1"/>
    <col min="11788" max="11788" width="15.625" customWidth="1"/>
    <col min="11789" max="11789" width="16" customWidth="1"/>
    <col min="11790" max="11790" width="15.25" customWidth="1"/>
    <col min="11791" max="11791" width="1.25" customWidth="1"/>
    <col min="12035" max="12035" width="1.5" customWidth="1"/>
    <col min="12036" max="12036" width="6.625" customWidth="1"/>
    <col min="12037" max="12037" width="19" customWidth="1"/>
    <col min="12038" max="12038" width="23.375" customWidth="1"/>
    <col min="12039" max="12039" width="3.875" customWidth="1"/>
    <col min="12040" max="12040" width="57.75" customWidth="1"/>
    <col min="12041" max="12041" width="18.625" customWidth="1"/>
    <col min="12042" max="12042" width="17.625" customWidth="1"/>
    <col min="12043" max="12043" width="16" customWidth="1"/>
    <col min="12044" max="12044" width="15.625" customWidth="1"/>
    <col min="12045" max="12045" width="16" customWidth="1"/>
    <col min="12046" max="12046" width="15.25" customWidth="1"/>
    <col min="12047" max="12047" width="1.25" customWidth="1"/>
    <col min="12291" max="12291" width="1.5" customWidth="1"/>
    <col min="12292" max="12292" width="6.625" customWidth="1"/>
    <col min="12293" max="12293" width="19" customWidth="1"/>
    <col min="12294" max="12294" width="23.375" customWidth="1"/>
    <col min="12295" max="12295" width="3.875" customWidth="1"/>
    <col min="12296" max="12296" width="57.75" customWidth="1"/>
    <col min="12297" max="12297" width="18.625" customWidth="1"/>
    <col min="12298" max="12298" width="17.625" customWidth="1"/>
    <col min="12299" max="12299" width="16" customWidth="1"/>
    <col min="12300" max="12300" width="15.625" customWidth="1"/>
    <col min="12301" max="12301" width="16" customWidth="1"/>
    <col min="12302" max="12302" width="15.25" customWidth="1"/>
    <col min="12303" max="12303" width="1.25" customWidth="1"/>
    <col min="12547" max="12547" width="1.5" customWidth="1"/>
    <col min="12548" max="12548" width="6.625" customWidth="1"/>
    <col min="12549" max="12549" width="19" customWidth="1"/>
    <col min="12550" max="12550" width="23.375" customWidth="1"/>
    <col min="12551" max="12551" width="3.875" customWidth="1"/>
    <col min="12552" max="12552" width="57.75" customWidth="1"/>
    <col min="12553" max="12553" width="18.625" customWidth="1"/>
    <col min="12554" max="12554" width="17.625" customWidth="1"/>
    <col min="12555" max="12555" width="16" customWidth="1"/>
    <col min="12556" max="12556" width="15.625" customWidth="1"/>
    <col min="12557" max="12557" width="16" customWidth="1"/>
    <col min="12558" max="12558" width="15.25" customWidth="1"/>
    <col min="12559" max="12559" width="1.25" customWidth="1"/>
    <col min="12803" max="12803" width="1.5" customWidth="1"/>
    <col min="12804" max="12804" width="6.625" customWidth="1"/>
    <col min="12805" max="12805" width="19" customWidth="1"/>
    <col min="12806" max="12806" width="23.375" customWidth="1"/>
    <col min="12807" max="12807" width="3.875" customWidth="1"/>
    <col min="12808" max="12808" width="57.75" customWidth="1"/>
    <col min="12809" max="12809" width="18.625" customWidth="1"/>
    <col min="12810" max="12810" width="17.625" customWidth="1"/>
    <col min="12811" max="12811" width="16" customWidth="1"/>
    <col min="12812" max="12812" width="15.625" customWidth="1"/>
    <col min="12813" max="12813" width="16" customWidth="1"/>
    <col min="12814" max="12814" width="15.25" customWidth="1"/>
    <col min="12815" max="12815" width="1.25" customWidth="1"/>
    <col min="13059" max="13059" width="1.5" customWidth="1"/>
    <col min="13060" max="13060" width="6.625" customWidth="1"/>
    <col min="13061" max="13061" width="19" customWidth="1"/>
    <col min="13062" max="13062" width="23.375" customWidth="1"/>
    <col min="13063" max="13063" width="3.875" customWidth="1"/>
    <col min="13064" max="13064" width="57.75" customWidth="1"/>
    <col min="13065" max="13065" width="18.625" customWidth="1"/>
    <col min="13066" max="13066" width="17.625" customWidth="1"/>
    <col min="13067" max="13067" width="16" customWidth="1"/>
    <col min="13068" max="13068" width="15.625" customWidth="1"/>
    <col min="13069" max="13069" width="16" customWidth="1"/>
    <col min="13070" max="13070" width="15.25" customWidth="1"/>
    <col min="13071" max="13071" width="1.25" customWidth="1"/>
    <col min="13315" max="13315" width="1.5" customWidth="1"/>
    <col min="13316" max="13316" width="6.625" customWidth="1"/>
    <col min="13317" max="13317" width="19" customWidth="1"/>
    <col min="13318" max="13318" width="23.375" customWidth="1"/>
    <col min="13319" max="13319" width="3.875" customWidth="1"/>
    <col min="13320" max="13320" width="57.75" customWidth="1"/>
    <col min="13321" max="13321" width="18.625" customWidth="1"/>
    <col min="13322" max="13322" width="17.625" customWidth="1"/>
    <col min="13323" max="13323" width="16" customWidth="1"/>
    <col min="13324" max="13324" width="15.625" customWidth="1"/>
    <col min="13325" max="13325" width="16" customWidth="1"/>
    <col min="13326" max="13326" width="15.25" customWidth="1"/>
    <col min="13327" max="13327" width="1.25" customWidth="1"/>
    <col min="13571" max="13571" width="1.5" customWidth="1"/>
    <col min="13572" max="13572" width="6.625" customWidth="1"/>
    <col min="13573" max="13573" width="19" customWidth="1"/>
    <col min="13574" max="13574" width="23.375" customWidth="1"/>
    <col min="13575" max="13575" width="3.875" customWidth="1"/>
    <col min="13576" max="13576" width="57.75" customWidth="1"/>
    <col min="13577" max="13577" width="18.625" customWidth="1"/>
    <col min="13578" max="13578" width="17.625" customWidth="1"/>
    <col min="13579" max="13579" width="16" customWidth="1"/>
    <col min="13580" max="13580" width="15.625" customWidth="1"/>
    <col min="13581" max="13581" width="16" customWidth="1"/>
    <col min="13582" max="13582" width="15.25" customWidth="1"/>
    <col min="13583" max="13583" width="1.25" customWidth="1"/>
    <col min="13827" max="13827" width="1.5" customWidth="1"/>
    <col min="13828" max="13828" width="6.625" customWidth="1"/>
    <col min="13829" max="13829" width="19" customWidth="1"/>
    <col min="13830" max="13830" width="23.375" customWidth="1"/>
    <col min="13831" max="13831" width="3.875" customWidth="1"/>
    <col min="13832" max="13832" width="57.75" customWidth="1"/>
    <col min="13833" max="13833" width="18.625" customWidth="1"/>
    <col min="13834" max="13834" width="17.625" customWidth="1"/>
    <col min="13835" max="13835" width="16" customWidth="1"/>
    <col min="13836" max="13836" width="15.625" customWidth="1"/>
    <col min="13837" max="13837" width="16" customWidth="1"/>
    <col min="13838" max="13838" width="15.25" customWidth="1"/>
    <col min="13839" max="13839" width="1.25" customWidth="1"/>
    <col min="14083" max="14083" width="1.5" customWidth="1"/>
    <col min="14084" max="14084" width="6.625" customWidth="1"/>
    <col min="14085" max="14085" width="19" customWidth="1"/>
    <col min="14086" max="14086" width="23.375" customWidth="1"/>
    <col min="14087" max="14087" width="3.875" customWidth="1"/>
    <col min="14088" max="14088" width="57.75" customWidth="1"/>
    <col min="14089" max="14089" width="18.625" customWidth="1"/>
    <col min="14090" max="14090" width="17.625" customWidth="1"/>
    <col min="14091" max="14091" width="16" customWidth="1"/>
    <col min="14092" max="14092" width="15.625" customWidth="1"/>
    <col min="14093" max="14093" width="16" customWidth="1"/>
    <col min="14094" max="14094" width="15.25" customWidth="1"/>
    <col min="14095" max="14095" width="1.25" customWidth="1"/>
    <col min="14339" max="14339" width="1.5" customWidth="1"/>
    <col min="14340" max="14340" width="6.625" customWidth="1"/>
    <col min="14341" max="14341" width="19" customWidth="1"/>
    <col min="14342" max="14342" width="23.375" customWidth="1"/>
    <col min="14343" max="14343" width="3.875" customWidth="1"/>
    <col min="14344" max="14344" width="57.75" customWidth="1"/>
    <col min="14345" max="14345" width="18.625" customWidth="1"/>
    <col min="14346" max="14346" width="17.625" customWidth="1"/>
    <col min="14347" max="14347" width="16" customWidth="1"/>
    <col min="14348" max="14348" width="15.625" customWidth="1"/>
    <col min="14349" max="14349" width="16" customWidth="1"/>
    <col min="14350" max="14350" width="15.25" customWidth="1"/>
    <col min="14351" max="14351" width="1.25" customWidth="1"/>
    <col min="14595" max="14595" width="1.5" customWidth="1"/>
    <col min="14596" max="14596" width="6.625" customWidth="1"/>
    <col min="14597" max="14597" width="19" customWidth="1"/>
    <col min="14598" max="14598" width="23.375" customWidth="1"/>
    <col min="14599" max="14599" width="3.875" customWidth="1"/>
    <col min="14600" max="14600" width="57.75" customWidth="1"/>
    <col min="14601" max="14601" width="18.625" customWidth="1"/>
    <col min="14602" max="14602" width="17.625" customWidth="1"/>
    <col min="14603" max="14603" width="16" customWidth="1"/>
    <col min="14604" max="14604" width="15.625" customWidth="1"/>
    <col min="14605" max="14605" width="16" customWidth="1"/>
    <col min="14606" max="14606" width="15.25" customWidth="1"/>
    <col min="14607" max="14607" width="1.25" customWidth="1"/>
    <col min="14851" max="14851" width="1.5" customWidth="1"/>
    <col min="14852" max="14852" width="6.625" customWidth="1"/>
    <col min="14853" max="14853" width="19" customWidth="1"/>
    <col min="14854" max="14854" width="23.375" customWidth="1"/>
    <col min="14855" max="14855" width="3.875" customWidth="1"/>
    <col min="14856" max="14856" width="57.75" customWidth="1"/>
    <col min="14857" max="14857" width="18.625" customWidth="1"/>
    <col min="14858" max="14858" width="17.625" customWidth="1"/>
    <col min="14859" max="14859" width="16" customWidth="1"/>
    <col min="14860" max="14860" width="15.625" customWidth="1"/>
    <col min="14861" max="14861" width="16" customWidth="1"/>
    <col min="14862" max="14862" width="15.25" customWidth="1"/>
    <col min="14863" max="14863" width="1.25" customWidth="1"/>
    <col min="15107" max="15107" width="1.5" customWidth="1"/>
    <col min="15108" max="15108" width="6.625" customWidth="1"/>
    <col min="15109" max="15109" width="19" customWidth="1"/>
    <col min="15110" max="15110" width="23.375" customWidth="1"/>
    <col min="15111" max="15111" width="3.875" customWidth="1"/>
    <col min="15112" max="15112" width="57.75" customWidth="1"/>
    <col min="15113" max="15113" width="18.625" customWidth="1"/>
    <col min="15114" max="15114" width="17.625" customWidth="1"/>
    <col min="15115" max="15115" width="16" customWidth="1"/>
    <col min="15116" max="15116" width="15.625" customWidth="1"/>
    <col min="15117" max="15117" width="16" customWidth="1"/>
    <col min="15118" max="15118" width="15.25" customWidth="1"/>
    <col min="15119" max="15119" width="1.25" customWidth="1"/>
    <col min="15363" max="15363" width="1.5" customWidth="1"/>
    <col min="15364" max="15364" width="6.625" customWidth="1"/>
    <col min="15365" max="15365" width="19" customWidth="1"/>
    <col min="15366" max="15366" width="23.375" customWidth="1"/>
    <col min="15367" max="15367" width="3.875" customWidth="1"/>
    <col min="15368" max="15368" width="57.75" customWidth="1"/>
    <col min="15369" max="15369" width="18.625" customWidth="1"/>
    <col min="15370" max="15370" width="17.625" customWidth="1"/>
    <col min="15371" max="15371" width="16" customWidth="1"/>
    <col min="15372" max="15372" width="15.625" customWidth="1"/>
    <col min="15373" max="15373" width="16" customWidth="1"/>
    <col min="15374" max="15374" width="15.25" customWidth="1"/>
    <col min="15375" max="15375" width="1.25" customWidth="1"/>
    <col min="15619" max="15619" width="1.5" customWidth="1"/>
    <col min="15620" max="15620" width="6.625" customWidth="1"/>
    <col min="15621" max="15621" width="19" customWidth="1"/>
    <col min="15622" max="15622" width="23.375" customWidth="1"/>
    <col min="15623" max="15623" width="3.875" customWidth="1"/>
    <col min="15624" max="15624" width="57.75" customWidth="1"/>
    <col min="15625" max="15625" width="18.625" customWidth="1"/>
    <col min="15626" max="15626" width="17.625" customWidth="1"/>
    <col min="15627" max="15627" width="16" customWidth="1"/>
    <col min="15628" max="15628" width="15.625" customWidth="1"/>
    <col min="15629" max="15629" width="16" customWidth="1"/>
    <col min="15630" max="15630" width="15.25" customWidth="1"/>
    <col min="15631" max="15631" width="1.25" customWidth="1"/>
    <col min="15875" max="15875" width="1.5" customWidth="1"/>
    <col min="15876" max="15876" width="6.625" customWidth="1"/>
    <col min="15877" max="15877" width="19" customWidth="1"/>
    <col min="15878" max="15878" width="23.375" customWidth="1"/>
    <col min="15879" max="15879" width="3.875" customWidth="1"/>
    <col min="15880" max="15880" width="57.75" customWidth="1"/>
    <col min="15881" max="15881" width="18.625" customWidth="1"/>
    <col min="15882" max="15882" width="17.625" customWidth="1"/>
    <col min="15883" max="15883" width="16" customWidth="1"/>
    <col min="15884" max="15884" width="15.625" customWidth="1"/>
    <col min="15885" max="15885" width="16" customWidth="1"/>
    <col min="15886" max="15886" width="15.25" customWidth="1"/>
    <col min="15887" max="15887" width="1.25" customWidth="1"/>
    <col min="16131" max="16131" width="1.5" customWidth="1"/>
    <col min="16132" max="16132" width="6.625" customWidth="1"/>
    <col min="16133" max="16133" width="19" customWidth="1"/>
    <col min="16134" max="16134" width="23.375" customWidth="1"/>
    <col min="16135" max="16135" width="3.875" customWidth="1"/>
    <col min="16136" max="16136" width="57.75" customWidth="1"/>
    <col min="16137" max="16137" width="18.625" customWidth="1"/>
    <col min="16138" max="16138" width="17.625" customWidth="1"/>
    <col min="16139" max="16139" width="16" customWidth="1"/>
    <col min="16140" max="16140" width="15.625" customWidth="1"/>
    <col min="16141" max="16141" width="16" customWidth="1"/>
    <col min="16142" max="16142" width="15.25" customWidth="1"/>
    <col min="16143" max="16143" width="1.25" customWidth="1"/>
  </cols>
  <sheetData>
    <row r="2" spans="1:16" ht="11.45" customHeight="1" thickBot="1" x14ac:dyDescent="0.2"/>
    <row r="3" spans="1:16" ht="19.899999999999999" customHeight="1" x14ac:dyDescent="0.15">
      <c r="A3" s="8"/>
      <c r="B3" s="83" t="s">
        <v>98</v>
      </c>
      <c r="C3" s="84"/>
      <c r="D3" s="84"/>
      <c r="E3" s="84"/>
      <c r="F3" s="84"/>
      <c r="G3" s="89" t="s">
        <v>101</v>
      </c>
      <c r="H3" s="92" t="s">
        <v>100</v>
      </c>
      <c r="I3" s="95" t="s">
        <v>87</v>
      </c>
      <c r="J3" s="96"/>
      <c r="K3" s="96"/>
      <c r="L3" s="96"/>
      <c r="M3" s="96"/>
      <c r="N3" s="97"/>
      <c r="O3" s="8"/>
      <c r="P3" s="7"/>
    </row>
    <row r="4" spans="1:16" ht="18.600000000000001" customHeight="1" x14ac:dyDescent="0.15">
      <c r="A4" s="8"/>
      <c r="B4" s="85"/>
      <c r="C4" s="86"/>
      <c r="D4" s="86"/>
      <c r="E4" s="86"/>
      <c r="F4" s="86"/>
      <c r="G4" s="90"/>
      <c r="H4" s="93"/>
      <c r="I4" s="98" t="s">
        <v>93</v>
      </c>
      <c r="J4" s="101" t="s">
        <v>88</v>
      </c>
      <c r="K4" s="101"/>
      <c r="L4" s="101"/>
      <c r="M4" s="101"/>
      <c r="N4" s="102"/>
      <c r="O4" s="8"/>
      <c r="P4" s="7"/>
    </row>
    <row r="5" spans="1:16" ht="29.45" customHeight="1" x14ac:dyDescent="0.15">
      <c r="A5" s="8"/>
      <c r="B5" s="85"/>
      <c r="C5" s="86"/>
      <c r="D5" s="86"/>
      <c r="E5" s="86"/>
      <c r="F5" s="86"/>
      <c r="G5" s="90"/>
      <c r="H5" s="93"/>
      <c r="I5" s="99"/>
      <c r="J5" s="103" t="s">
        <v>97</v>
      </c>
      <c r="K5" s="103"/>
      <c r="L5" s="103" t="s">
        <v>89</v>
      </c>
      <c r="M5" s="103"/>
      <c r="N5" s="104"/>
      <c r="O5" s="8"/>
      <c r="P5" s="7"/>
    </row>
    <row r="6" spans="1:16" ht="28.9" customHeight="1" x14ac:dyDescent="0.15">
      <c r="A6" s="8"/>
      <c r="B6" s="87"/>
      <c r="C6" s="88"/>
      <c r="D6" s="88"/>
      <c r="E6" s="88"/>
      <c r="F6" s="88"/>
      <c r="G6" s="90"/>
      <c r="H6" s="93"/>
      <c r="I6" s="99"/>
      <c r="J6" s="105" t="s">
        <v>94</v>
      </c>
      <c r="K6" s="105" t="s">
        <v>90</v>
      </c>
      <c r="L6" s="105" t="s">
        <v>99</v>
      </c>
      <c r="M6" s="105" t="s">
        <v>95</v>
      </c>
      <c r="N6" s="108" t="s">
        <v>96</v>
      </c>
      <c r="O6" s="8"/>
      <c r="P6" s="7"/>
    </row>
    <row r="7" spans="1:16" ht="37.9" customHeight="1" thickBot="1" x14ac:dyDescent="0.2">
      <c r="A7" s="8"/>
      <c r="B7" s="29" t="s">
        <v>0</v>
      </c>
      <c r="C7" s="30" t="s">
        <v>1</v>
      </c>
      <c r="D7" s="31" t="s">
        <v>2</v>
      </c>
      <c r="E7" s="110" t="s">
        <v>86</v>
      </c>
      <c r="F7" s="111"/>
      <c r="G7" s="91"/>
      <c r="H7" s="94"/>
      <c r="I7" s="100"/>
      <c r="J7" s="106"/>
      <c r="K7" s="106"/>
      <c r="L7" s="107"/>
      <c r="M7" s="106"/>
      <c r="N7" s="109"/>
      <c r="O7" s="8"/>
      <c r="P7" s="7"/>
    </row>
    <row r="8" spans="1:16" ht="33" customHeight="1" x14ac:dyDescent="0.15">
      <c r="A8" s="8"/>
      <c r="B8" s="78" t="s">
        <v>3</v>
      </c>
      <c r="C8" s="80" t="s">
        <v>4</v>
      </c>
      <c r="D8" s="82" t="s">
        <v>5</v>
      </c>
      <c r="E8" s="9">
        <v>1</v>
      </c>
      <c r="F8" s="10" t="s">
        <v>6</v>
      </c>
      <c r="G8" s="48"/>
      <c r="H8" s="44">
        <f>IF(G8=1,0,IF(G8=2,3,IF(G8=3,7,IF(G8=4,10,IF(G8=5,12,0)))))</f>
        <v>0</v>
      </c>
      <c r="I8" s="26">
        <f>H8*3</f>
        <v>0</v>
      </c>
      <c r="J8" s="43">
        <f>H8*3</f>
        <v>0</v>
      </c>
      <c r="K8" s="43">
        <f>H8*4</f>
        <v>0</v>
      </c>
      <c r="L8" s="43">
        <f>H8*2</f>
        <v>0</v>
      </c>
      <c r="M8" s="39">
        <f>H8*2</f>
        <v>0</v>
      </c>
      <c r="N8" s="37">
        <f>H8*1</f>
        <v>0</v>
      </c>
      <c r="O8" s="8"/>
      <c r="P8" s="7"/>
    </row>
    <row r="9" spans="1:16" ht="28.5" customHeight="1" x14ac:dyDescent="0.15">
      <c r="A9" s="8"/>
      <c r="B9" s="79"/>
      <c r="C9" s="81"/>
      <c r="D9" s="68"/>
      <c r="E9" s="11">
        <v>2</v>
      </c>
      <c r="F9" s="12" t="s">
        <v>7</v>
      </c>
      <c r="G9" s="49"/>
      <c r="H9" s="45">
        <f>IF(G9=1,0,IF(G9=2,3,IF(G9=3,7,IF(G9=4,10,IF(G9=5,12,0)))))</f>
        <v>0</v>
      </c>
      <c r="I9" s="40">
        <f>H9*3</f>
        <v>0</v>
      </c>
      <c r="J9" s="42">
        <f>H9*3</f>
        <v>0</v>
      </c>
      <c r="K9" s="42">
        <f>H9*4</f>
        <v>0</v>
      </c>
      <c r="L9" s="42">
        <f>H9*2</f>
        <v>0</v>
      </c>
      <c r="M9" s="42">
        <f>H9*2</f>
        <v>0</v>
      </c>
      <c r="N9" s="27">
        <f>H9*1</f>
        <v>0</v>
      </c>
      <c r="O9" s="8"/>
      <c r="P9" s="7"/>
    </row>
    <row r="10" spans="1:16" ht="28.5" customHeight="1" x14ac:dyDescent="0.15">
      <c r="A10" s="8"/>
      <c r="B10" s="61"/>
      <c r="C10" s="65" t="s">
        <v>92</v>
      </c>
      <c r="D10" s="65" t="s">
        <v>8</v>
      </c>
      <c r="E10" s="13">
        <v>3</v>
      </c>
      <c r="F10" s="14" t="s">
        <v>9</v>
      </c>
      <c r="G10" s="49"/>
      <c r="H10" s="45">
        <f t="shared" ref="H10:H54" si="0">IF(G10=1,0,IF(G10=2,3,IF(G10=3,7,IF(G10=4,10,IF(G10=5,12,0)))))</f>
        <v>0</v>
      </c>
      <c r="I10" s="40">
        <f>H10*2</f>
        <v>0</v>
      </c>
      <c r="J10" s="42">
        <f>H10*4</f>
        <v>0</v>
      </c>
      <c r="K10" s="42">
        <f>H10*4</f>
        <v>0</v>
      </c>
      <c r="L10" s="42">
        <f>H10*3</f>
        <v>0</v>
      </c>
      <c r="M10" s="42">
        <f>H10*2</f>
        <v>0</v>
      </c>
      <c r="N10" s="38">
        <f>H10*1</f>
        <v>0</v>
      </c>
      <c r="O10" s="8"/>
      <c r="P10" s="7"/>
    </row>
    <row r="11" spans="1:16" ht="28.5" customHeight="1" x14ac:dyDescent="0.15">
      <c r="A11" s="8"/>
      <c r="B11" s="61"/>
      <c r="C11" s="68"/>
      <c r="D11" s="68"/>
      <c r="E11" s="15">
        <v>4</v>
      </c>
      <c r="F11" s="16" t="s">
        <v>10</v>
      </c>
      <c r="G11" s="49"/>
      <c r="H11" s="45">
        <f t="shared" si="0"/>
        <v>0</v>
      </c>
      <c r="I11" s="40">
        <f>H11*2</f>
        <v>0</v>
      </c>
      <c r="J11" s="42">
        <f>H11*5</f>
        <v>0</v>
      </c>
      <c r="K11" s="42">
        <f>H11*5</f>
        <v>0</v>
      </c>
      <c r="L11" s="42">
        <f>H11*4</f>
        <v>0</v>
      </c>
      <c r="M11" s="42">
        <f>H11*2</f>
        <v>0</v>
      </c>
      <c r="N11" s="27">
        <f>H11*1</f>
        <v>0</v>
      </c>
      <c r="O11" s="8"/>
      <c r="P11" s="7"/>
    </row>
    <row r="12" spans="1:16" ht="28.5" customHeight="1" x14ac:dyDescent="0.15">
      <c r="A12" s="8"/>
      <c r="B12" s="61"/>
      <c r="C12" s="69"/>
      <c r="D12" s="68"/>
      <c r="E12" s="11">
        <v>5</v>
      </c>
      <c r="F12" s="12" t="s">
        <v>11</v>
      </c>
      <c r="G12" s="49"/>
      <c r="H12" s="45">
        <f t="shared" si="0"/>
        <v>0</v>
      </c>
      <c r="I12" s="40">
        <f>H12*2</f>
        <v>0</v>
      </c>
      <c r="J12" s="42">
        <f>H12*5</f>
        <v>0</v>
      </c>
      <c r="K12" s="42">
        <f>H12*4</f>
        <v>0</v>
      </c>
      <c r="L12" s="42">
        <f>H12*4</f>
        <v>0</v>
      </c>
      <c r="M12" s="42">
        <f>H12*3</f>
        <v>0</v>
      </c>
      <c r="N12" s="27">
        <f>H12*2</f>
        <v>0</v>
      </c>
      <c r="O12" s="8"/>
      <c r="P12" s="7"/>
    </row>
    <row r="13" spans="1:16" ht="28.5" customHeight="1" x14ac:dyDescent="0.15">
      <c r="A13" s="8"/>
      <c r="B13" s="61"/>
      <c r="C13" s="70" t="s">
        <v>12</v>
      </c>
      <c r="D13" s="65" t="s">
        <v>13</v>
      </c>
      <c r="E13" s="13">
        <v>6</v>
      </c>
      <c r="F13" s="14" t="s">
        <v>14</v>
      </c>
      <c r="G13" s="49"/>
      <c r="H13" s="45">
        <f t="shared" si="0"/>
        <v>0</v>
      </c>
      <c r="I13" s="40">
        <f>H13*2</f>
        <v>0</v>
      </c>
      <c r="J13" s="42">
        <f>H13*3</f>
        <v>0</v>
      </c>
      <c r="K13" s="42">
        <f>H13*4</f>
        <v>0</v>
      </c>
      <c r="L13" s="42">
        <f>H13*3</f>
        <v>0</v>
      </c>
      <c r="M13" s="42">
        <f>H13*2</f>
        <v>0</v>
      </c>
      <c r="N13" s="27">
        <f t="shared" ref="N13:N18" si="1">H13*1</f>
        <v>0</v>
      </c>
      <c r="O13" s="8"/>
      <c r="P13" s="7"/>
    </row>
    <row r="14" spans="1:16" ht="28.5" customHeight="1" x14ac:dyDescent="0.15">
      <c r="A14" s="8"/>
      <c r="B14" s="61"/>
      <c r="C14" s="70"/>
      <c r="D14" s="68"/>
      <c r="E14" s="11">
        <v>7</v>
      </c>
      <c r="F14" s="12" t="s">
        <v>15</v>
      </c>
      <c r="G14" s="49"/>
      <c r="H14" s="45">
        <f t="shared" si="0"/>
        <v>0</v>
      </c>
      <c r="I14" s="40">
        <f>H14*2</f>
        <v>0</v>
      </c>
      <c r="J14" s="42">
        <f>H14*4</f>
        <v>0</v>
      </c>
      <c r="K14" s="42">
        <f>H14*3</f>
        <v>0</v>
      </c>
      <c r="L14" s="42">
        <f t="shared" ref="L14:L32" si="2">H14*3</f>
        <v>0</v>
      </c>
      <c r="M14" s="42">
        <f>H14*2</f>
        <v>0</v>
      </c>
      <c r="N14" s="27">
        <f t="shared" si="1"/>
        <v>0</v>
      </c>
      <c r="O14" s="8"/>
      <c r="P14" s="7"/>
    </row>
    <row r="15" spans="1:16" ht="28.5" customHeight="1" x14ac:dyDescent="0.15">
      <c r="A15" s="8"/>
      <c r="B15" s="71" t="s">
        <v>16</v>
      </c>
      <c r="C15" s="60" t="s">
        <v>17</v>
      </c>
      <c r="D15" s="60" t="s">
        <v>18</v>
      </c>
      <c r="E15" s="13">
        <v>8</v>
      </c>
      <c r="F15" s="14" t="s">
        <v>19</v>
      </c>
      <c r="G15" s="49"/>
      <c r="H15" s="45">
        <f t="shared" si="0"/>
        <v>0</v>
      </c>
      <c r="I15" s="40">
        <f>H15*5</f>
        <v>0</v>
      </c>
      <c r="J15" s="42">
        <f>H15*2</f>
        <v>0</v>
      </c>
      <c r="K15" s="42">
        <f>H15*2</f>
        <v>0</v>
      </c>
      <c r="L15" s="42">
        <f>H15*2</f>
        <v>0</v>
      </c>
      <c r="M15" s="42">
        <f>H15*1</f>
        <v>0</v>
      </c>
      <c r="N15" s="27">
        <f t="shared" si="1"/>
        <v>0</v>
      </c>
      <c r="O15" s="8"/>
      <c r="P15" s="7"/>
    </row>
    <row r="16" spans="1:16" ht="28.5" customHeight="1" x14ac:dyDescent="0.15">
      <c r="A16" s="8"/>
      <c r="B16" s="71"/>
      <c r="C16" s="60"/>
      <c r="D16" s="60"/>
      <c r="E16" s="11">
        <v>9</v>
      </c>
      <c r="F16" s="12" t="s">
        <v>20</v>
      </c>
      <c r="G16" s="49"/>
      <c r="H16" s="45">
        <f t="shared" si="0"/>
        <v>0</v>
      </c>
      <c r="I16" s="40">
        <f>H16*5</f>
        <v>0</v>
      </c>
      <c r="J16" s="42">
        <f>H16*3</f>
        <v>0</v>
      </c>
      <c r="K16" s="42">
        <f t="shared" ref="K16:K51" si="3">H16*3</f>
        <v>0</v>
      </c>
      <c r="L16" s="42">
        <f>H16*2</f>
        <v>0</v>
      </c>
      <c r="M16" s="42">
        <f>H16*1</f>
        <v>0</v>
      </c>
      <c r="N16" s="27">
        <f t="shared" si="1"/>
        <v>0</v>
      </c>
      <c r="O16" s="8"/>
      <c r="P16" s="7"/>
    </row>
    <row r="17" spans="1:16" ht="28.5" customHeight="1" x14ac:dyDescent="0.15">
      <c r="A17" s="8"/>
      <c r="B17" s="71"/>
      <c r="C17" s="60"/>
      <c r="D17" s="65" t="s">
        <v>21</v>
      </c>
      <c r="E17" s="13">
        <v>10</v>
      </c>
      <c r="F17" s="14" t="s">
        <v>22</v>
      </c>
      <c r="G17" s="49"/>
      <c r="H17" s="45">
        <f t="shared" si="0"/>
        <v>0</v>
      </c>
      <c r="I17" s="40">
        <f>H17*5</f>
        <v>0</v>
      </c>
      <c r="J17" s="42">
        <f>H17*2</f>
        <v>0</v>
      </c>
      <c r="K17" s="42">
        <f>H17*2</f>
        <v>0</v>
      </c>
      <c r="L17" s="42">
        <f>H17*2</f>
        <v>0</v>
      </c>
      <c r="M17" s="42">
        <f>H17*1</f>
        <v>0</v>
      </c>
      <c r="N17" s="27">
        <f t="shared" si="1"/>
        <v>0</v>
      </c>
      <c r="O17" s="8"/>
      <c r="P17" s="7"/>
    </row>
    <row r="18" spans="1:16" ht="28.5" customHeight="1" x14ac:dyDescent="0.15">
      <c r="A18" s="8"/>
      <c r="B18" s="71"/>
      <c r="C18" s="60"/>
      <c r="D18" s="68"/>
      <c r="E18" s="11">
        <v>11</v>
      </c>
      <c r="F18" s="12" t="s">
        <v>23</v>
      </c>
      <c r="G18" s="49"/>
      <c r="H18" s="45">
        <f t="shared" si="0"/>
        <v>0</v>
      </c>
      <c r="I18" s="40">
        <f>H18*4</f>
        <v>0</v>
      </c>
      <c r="J18" s="42">
        <f>H18*3</f>
        <v>0</v>
      </c>
      <c r="K18" s="42">
        <f t="shared" si="3"/>
        <v>0</v>
      </c>
      <c r="L18" s="42">
        <f>H18*3</f>
        <v>0</v>
      </c>
      <c r="M18" s="42">
        <f>H18*2</f>
        <v>0</v>
      </c>
      <c r="N18" s="27">
        <f t="shared" si="1"/>
        <v>0</v>
      </c>
      <c r="O18" s="8"/>
      <c r="P18" s="7"/>
    </row>
    <row r="19" spans="1:16" ht="28.5" customHeight="1" x14ac:dyDescent="0.15">
      <c r="A19" s="8"/>
      <c r="B19" s="71"/>
      <c r="C19" s="17" t="s">
        <v>24</v>
      </c>
      <c r="D19" s="33" t="s">
        <v>25</v>
      </c>
      <c r="E19" s="18">
        <v>12</v>
      </c>
      <c r="F19" s="19" t="s">
        <v>26</v>
      </c>
      <c r="G19" s="49"/>
      <c r="H19" s="45">
        <f t="shared" si="0"/>
        <v>0</v>
      </c>
      <c r="I19" s="40">
        <f>H19*4</f>
        <v>0</v>
      </c>
      <c r="J19" s="42">
        <f>H19*4</f>
        <v>0</v>
      </c>
      <c r="K19" s="42">
        <f>H19*5</f>
        <v>0</v>
      </c>
      <c r="L19" s="42">
        <f>H19*4</f>
        <v>0</v>
      </c>
      <c r="M19" s="42">
        <f>H19*3</f>
        <v>0</v>
      </c>
      <c r="N19" s="27">
        <f>H19*3</f>
        <v>0</v>
      </c>
      <c r="O19" s="8"/>
      <c r="P19" s="7"/>
    </row>
    <row r="20" spans="1:16" ht="28.5" customHeight="1" x14ac:dyDescent="0.15">
      <c r="A20" s="8"/>
      <c r="B20" s="71"/>
      <c r="C20" s="73" t="s">
        <v>27</v>
      </c>
      <c r="D20" s="65" t="s">
        <v>28</v>
      </c>
      <c r="E20" s="13">
        <v>13</v>
      </c>
      <c r="F20" s="14" t="s">
        <v>29</v>
      </c>
      <c r="G20" s="49"/>
      <c r="H20" s="45">
        <f t="shared" si="0"/>
        <v>0</v>
      </c>
      <c r="I20" s="40">
        <f>H20*4</f>
        <v>0</v>
      </c>
      <c r="J20" s="42">
        <f>H20*3</f>
        <v>0</v>
      </c>
      <c r="K20" s="42">
        <f>H20*3</f>
        <v>0</v>
      </c>
      <c r="L20" s="42">
        <f>H20*3</f>
        <v>0</v>
      </c>
      <c r="M20" s="42">
        <f>H20*2</f>
        <v>0</v>
      </c>
      <c r="N20" s="27">
        <f>H20*4</f>
        <v>0</v>
      </c>
      <c r="O20" s="8"/>
      <c r="P20" s="7"/>
    </row>
    <row r="21" spans="1:16" ht="28.5" customHeight="1" x14ac:dyDescent="0.15">
      <c r="A21" s="8"/>
      <c r="B21" s="71"/>
      <c r="C21" s="74"/>
      <c r="D21" s="68"/>
      <c r="E21" s="11">
        <v>14</v>
      </c>
      <c r="F21" s="12" t="s">
        <v>30</v>
      </c>
      <c r="G21" s="49"/>
      <c r="H21" s="45">
        <f t="shared" si="0"/>
        <v>0</v>
      </c>
      <c r="I21" s="40">
        <f>H21*4</f>
        <v>0</v>
      </c>
      <c r="J21" s="42">
        <f>H21*4</f>
        <v>0</v>
      </c>
      <c r="K21" s="42">
        <f>H21*4</f>
        <v>0</v>
      </c>
      <c r="L21" s="42">
        <f t="shared" si="2"/>
        <v>0</v>
      </c>
      <c r="M21" s="42">
        <f>H21*3</f>
        <v>0</v>
      </c>
      <c r="N21" s="27">
        <f>H21*1</f>
        <v>0</v>
      </c>
      <c r="O21" s="8"/>
      <c r="P21" s="7"/>
    </row>
    <row r="22" spans="1:16" ht="28.5" customHeight="1" x14ac:dyDescent="0.15">
      <c r="A22" s="8"/>
      <c r="B22" s="72"/>
      <c r="C22" s="75" t="s">
        <v>31</v>
      </c>
      <c r="D22" s="60" t="s">
        <v>32</v>
      </c>
      <c r="E22" s="13">
        <v>15</v>
      </c>
      <c r="F22" s="14" t="s">
        <v>33</v>
      </c>
      <c r="G22" s="49"/>
      <c r="H22" s="45">
        <f t="shared" si="0"/>
        <v>0</v>
      </c>
      <c r="I22" s="40">
        <f t="shared" ref="I22:I28" si="4">H22*1</f>
        <v>0</v>
      </c>
      <c r="J22" s="42">
        <f>H22*4</f>
        <v>0</v>
      </c>
      <c r="K22" s="42">
        <f>H22*4</f>
        <v>0</v>
      </c>
      <c r="L22" s="42">
        <f t="shared" si="2"/>
        <v>0</v>
      </c>
      <c r="M22" s="42">
        <f>H22*3</f>
        <v>0</v>
      </c>
      <c r="N22" s="27">
        <f>H22*3</f>
        <v>0</v>
      </c>
      <c r="O22" s="8"/>
      <c r="P22" s="7"/>
    </row>
    <row r="23" spans="1:16" ht="28.5" customHeight="1" x14ac:dyDescent="0.15">
      <c r="A23" s="8"/>
      <c r="B23" s="72"/>
      <c r="C23" s="76"/>
      <c r="D23" s="60"/>
      <c r="E23" s="11">
        <v>16</v>
      </c>
      <c r="F23" s="12" t="s">
        <v>34</v>
      </c>
      <c r="G23" s="49"/>
      <c r="H23" s="45">
        <f t="shared" si="0"/>
        <v>0</v>
      </c>
      <c r="I23" s="40">
        <f t="shared" si="4"/>
        <v>0</v>
      </c>
      <c r="J23" s="42">
        <f>H23*3</f>
        <v>0</v>
      </c>
      <c r="K23" s="42">
        <f>H23*4</f>
        <v>0</v>
      </c>
      <c r="L23" s="42">
        <f>H23*4</f>
        <v>0</v>
      </c>
      <c r="M23" s="42">
        <f>H23*2</f>
        <v>0</v>
      </c>
      <c r="N23" s="27">
        <f>H23*2</f>
        <v>0</v>
      </c>
      <c r="O23" s="8"/>
      <c r="P23" s="7"/>
    </row>
    <row r="24" spans="1:16" ht="28.5" customHeight="1" x14ac:dyDescent="0.15">
      <c r="A24" s="8"/>
      <c r="B24" s="72"/>
      <c r="C24" s="76"/>
      <c r="D24" s="65" t="s">
        <v>35</v>
      </c>
      <c r="E24" s="13">
        <v>17</v>
      </c>
      <c r="F24" s="14" t="s">
        <v>36</v>
      </c>
      <c r="G24" s="49"/>
      <c r="H24" s="45">
        <f t="shared" si="0"/>
        <v>0</v>
      </c>
      <c r="I24" s="40">
        <f t="shared" si="4"/>
        <v>0</v>
      </c>
      <c r="J24" s="42">
        <f>H24*5</f>
        <v>0</v>
      </c>
      <c r="K24" s="42">
        <f>H24*4</f>
        <v>0</v>
      </c>
      <c r="L24" s="42">
        <f>H24*4</f>
        <v>0</v>
      </c>
      <c r="M24" s="42">
        <f>H24*4</f>
        <v>0</v>
      </c>
      <c r="N24" s="27">
        <f>H24*3</f>
        <v>0</v>
      </c>
      <c r="O24" s="8"/>
      <c r="P24" s="7"/>
    </row>
    <row r="25" spans="1:16" ht="28.5" customHeight="1" x14ac:dyDescent="0.15">
      <c r="A25" s="8"/>
      <c r="B25" s="72"/>
      <c r="C25" s="76"/>
      <c r="D25" s="68"/>
      <c r="E25" s="15">
        <v>18</v>
      </c>
      <c r="F25" s="16" t="s">
        <v>37</v>
      </c>
      <c r="G25" s="49"/>
      <c r="H25" s="46">
        <f t="shared" si="0"/>
        <v>0</v>
      </c>
      <c r="I25" s="40">
        <f t="shared" si="4"/>
        <v>0</v>
      </c>
      <c r="J25" s="42">
        <f>H25*5</f>
        <v>0</v>
      </c>
      <c r="K25" s="42">
        <f>H25*4</f>
        <v>0</v>
      </c>
      <c r="L25" s="42">
        <f>H25*4</f>
        <v>0</v>
      </c>
      <c r="M25" s="42">
        <f>H25*4</f>
        <v>0</v>
      </c>
      <c r="N25" s="27">
        <f>H25*3</f>
        <v>0</v>
      </c>
      <c r="O25" s="8"/>
      <c r="P25" s="7"/>
    </row>
    <row r="26" spans="1:16" ht="28.5" customHeight="1" x14ac:dyDescent="0.15">
      <c r="A26" s="8"/>
      <c r="B26" s="72"/>
      <c r="C26" s="76"/>
      <c r="D26" s="68"/>
      <c r="E26" s="11">
        <v>19</v>
      </c>
      <c r="F26" s="12" t="s">
        <v>38</v>
      </c>
      <c r="G26" s="49"/>
      <c r="H26" s="46">
        <f t="shared" si="0"/>
        <v>0</v>
      </c>
      <c r="I26" s="40">
        <f t="shared" si="4"/>
        <v>0</v>
      </c>
      <c r="J26" s="42">
        <f>H26*3</f>
        <v>0</v>
      </c>
      <c r="K26" s="42">
        <f>H26*2</f>
        <v>0</v>
      </c>
      <c r="L26" s="42">
        <f>H26*4</f>
        <v>0</v>
      </c>
      <c r="M26" s="42">
        <f>H26*5</f>
        <v>0</v>
      </c>
      <c r="N26" s="27">
        <f>H26*4</f>
        <v>0</v>
      </c>
      <c r="O26" s="8"/>
      <c r="P26" s="7"/>
    </row>
    <row r="27" spans="1:16" ht="28.5" customHeight="1" x14ac:dyDescent="0.15">
      <c r="A27" s="8"/>
      <c r="B27" s="72"/>
      <c r="C27" s="76"/>
      <c r="D27" s="60" t="s">
        <v>39</v>
      </c>
      <c r="E27" s="13">
        <v>20</v>
      </c>
      <c r="F27" s="14" t="s">
        <v>40</v>
      </c>
      <c r="G27" s="49"/>
      <c r="H27" s="46">
        <f t="shared" si="0"/>
        <v>0</v>
      </c>
      <c r="I27" s="40">
        <f t="shared" si="4"/>
        <v>0</v>
      </c>
      <c r="J27" s="42">
        <f>H27*5</f>
        <v>0</v>
      </c>
      <c r="K27" s="42">
        <f>H27*5</f>
        <v>0</v>
      </c>
      <c r="L27" s="42">
        <f>H27*4</f>
        <v>0</v>
      </c>
      <c r="M27" s="42">
        <f>H27*3</f>
        <v>0</v>
      </c>
      <c r="N27" s="27">
        <f>H27*3</f>
        <v>0</v>
      </c>
      <c r="O27" s="8"/>
      <c r="P27" s="7"/>
    </row>
    <row r="28" spans="1:16" ht="28.5" customHeight="1" x14ac:dyDescent="0.15">
      <c r="A28" s="8"/>
      <c r="B28" s="72"/>
      <c r="C28" s="76"/>
      <c r="D28" s="60"/>
      <c r="E28" s="11">
        <v>21</v>
      </c>
      <c r="F28" s="12" t="s">
        <v>41</v>
      </c>
      <c r="G28" s="49"/>
      <c r="H28" s="46">
        <f t="shared" si="0"/>
        <v>0</v>
      </c>
      <c r="I28" s="40">
        <f t="shared" si="4"/>
        <v>0</v>
      </c>
      <c r="J28" s="42">
        <f>H28*5</f>
        <v>0</v>
      </c>
      <c r="K28" s="42">
        <f>H28*4</f>
        <v>0</v>
      </c>
      <c r="L28" s="42">
        <f>H28*5</f>
        <v>0</v>
      </c>
      <c r="M28" s="42">
        <f>H28*5</f>
        <v>0</v>
      </c>
      <c r="N28" s="27">
        <f>H28*4</f>
        <v>0</v>
      </c>
      <c r="O28" s="8"/>
      <c r="P28" s="7"/>
    </row>
    <row r="29" spans="1:16" ht="28.5" customHeight="1" x14ac:dyDescent="0.15">
      <c r="A29" s="8"/>
      <c r="B29" s="72"/>
      <c r="C29" s="76"/>
      <c r="D29" s="65" t="s">
        <v>42</v>
      </c>
      <c r="E29" s="13">
        <v>22</v>
      </c>
      <c r="F29" s="14" t="s">
        <v>43</v>
      </c>
      <c r="G29" s="49"/>
      <c r="H29" s="46">
        <f t="shared" si="0"/>
        <v>0</v>
      </c>
      <c r="I29" s="40">
        <f>H29*2</f>
        <v>0</v>
      </c>
      <c r="J29" s="42">
        <f>H29*4</f>
        <v>0</v>
      </c>
      <c r="K29" s="42">
        <f>H29*4</f>
        <v>0</v>
      </c>
      <c r="L29" s="42">
        <f>H29*3</f>
        <v>0</v>
      </c>
      <c r="M29" s="42">
        <f>H29*1</f>
        <v>0</v>
      </c>
      <c r="N29" s="27">
        <f>H29*2</f>
        <v>0</v>
      </c>
      <c r="O29" s="8"/>
      <c r="P29" s="7"/>
    </row>
    <row r="30" spans="1:16" ht="28.5" customHeight="1" x14ac:dyDescent="0.15">
      <c r="A30" s="8"/>
      <c r="B30" s="72"/>
      <c r="C30" s="76"/>
      <c r="D30" s="68"/>
      <c r="E30" s="15">
        <v>23</v>
      </c>
      <c r="F30" s="16" t="s">
        <v>44</v>
      </c>
      <c r="G30" s="49"/>
      <c r="H30" s="46">
        <f t="shared" si="0"/>
        <v>0</v>
      </c>
      <c r="I30" s="40">
        <f>H30*2</f>
        <v>0</v>
      </c>
      <c r="J30" s="42">
        <f>H30*5</f>
        <v>0</v>
      </c>
      <c r="K30" s="42">
        <f>H30*5</f>
        <v>0</v>
      </c>
      <c r="L30" s="42">
        <f>H30*4</f>
        <v>0</v>
      </c>
      <c r="M30" s="42">
        <f>H30*4</f>
        <v>0</v>
      </c>
      <c r="N30" s="27">
        <f>H30*3</f>
        <v>0</v>
      </c>
      <c r="O30" s="8"/>
      <c r="P30" s="7"/>
    </row>
    <row r="31" spans="1:16" ht="28.5" customHeight="1" x14ac:dyDescent="0.15">
      <c r="A31" s="8"/>
      <c r="B31" s="72"/>
      <c r="C31" s="76"/>
      <c r="D31" s="68"/>
      <c r="E31" s="11">
        <v>24</v>
      </c>
      <c r="F31" s="12" t="s">
        <v>45</v>
      </c>
      <c r="G31" s="49"/>
      <c r="H31" s="46">
        <f t="shared" si="0"/>
        <v>0</v>
      </c>
      <c r="I31" s="40">
        <f>H31*1</f>
        <v>0</v>
      </c>
      <c r="J31" s="42">
        <f>H31*3</f>
        <v>0</v>
      </c>
      <c r="K31" s="42">
        <f>H31*4</f>
        <v>0</v>
      </c>
      <c r="L31" s="42">
        <f>H31*3</f>
        <v>0</v>
      </c>
      <c r="M31" s="42">
        <f>H31*2</f>
        <v>0</v>
      </c>
      <c r="N31" s="27">
        <f>H31*2</f>
        <v>0</v>
      </c>
      <c r="O31" s="8"/>
      <c r="P31" s="7"/>
    </row>
    <row r="32" spans="1:16" ht="28.5" customHeight="1" x14ac:dyDescent="0.15">
      <c r="A32" s="8"/>
      <c r="B32" s="72"/>
      <c r="C32" s="76"/>
      <c r="D32" s="77" t="s">
        <v>46</v>
      </c>
      <c r="E32" s="13">
        <v>25</v>
      </c>
      <c r="F32" s="14" t="s">
        <v>47</v>
      </c>
      <c r="G32" s="49"/>
      <c r="H32" s="46">
        <f t="shared" si="0"/>
        <v>0</v>
      </c>
      <c r="I32" s="40">
        <f>H32*3</f>
        <v>0</v>
      </c>
      <c r="J32" s="42">
        <f>H32*2</f>
        <v>0</v>
      </c>
      <c r="K32" s="42">
        <f>H32*1</f>
        <v>0</v>
      </c>
      <c r="L32" s="42">
        <f t="shared" si="2"/>
        <v>0</v>
      </c>
      <c r="M32" s="42">
        <f>H32*4</f>
        <v>0</v>
      </c>
      <c r="N32" s="27">
        <f>H32*5</f>
        <v>0</v>
      </c>
      <c r="O32" s="8"/>
      <c r="P32" s="7"/>
    </row>
    <row r="33" spans="1:16" ht="28.5" customHeight="1" x14ac:dyDescent="0.15">
      <c r="A33" s="8"/>
      <c r="B33" s="72"/>
      <c r="C33" s="76"/>
      <c r="D33" s="68"/>
      <c r="E33" s="11">
        <v>26</v>
      </c>
      <c r="F33" s="12" t="s">
        <v>48</v>
      </c>
      <c r="G33" s="49"/>
      <c r="H33" s="46">
        <f t="shared" si="0"/>
        <v>0</v>
      </c>
      <c r="I33" s="40">
        <f t="shared" ref="I33" si="5">H33*3</f>
        <v>0</v>
      </c>
      <c r="J33" s="42">
        <f>H33*2</f>
        <v>0</v>
      </c>
      <c r="K33" s="42">
        <f>H33*1</f>
        <v>0</v>
      </c>
      <c r="L33" s="42">
        <f>H33*3</f>
        <v>0</v>
      </c>
      <c r="M33" s="42">
        <f>H33*4</f>
        <v>0</v>
      </c>
      <c r="N33" s="27">
        <f>H33*4</f>
        <v>0</v>
      </c>
      <c r="O33" s="8"/>
      <c r="P33" s="7"/>
    </row>
    <row r="34" spans="1:16" ht="28.5" customHeight="1" x14ac:dyDescent="0.15">
      <c r="A34" s="8"/>
      <c r="B34" s="72"/>
      <c r="C34" s="76"/>
      <c r="D34" s="65" t="s">
        <v>49</v>
      </c>
      <c r="E34" s="13">
        <v>27</v>
      </c>
      <c r="F34" s="14" t="s">
        <v>50</v>
      </c>
      <c r="G34" s="49"/>
      <c r="H34" s="46">
        <f t="shared" si="0"/>
        <v>0</v>
      </c>
      <c r="I34" s="40">
        <f>H34*2</f>
        <v>0</v>
      </c>
      <c r="J34" s="42">
        <f>H34*5</f>
        <v>0</v>
      </c>
      <c r="K34" s="42">
        <f>H34*5</f>
        <v>0</v>
      </c>
      <c r="L34" s="42">
        <f>H34*4</f>
        <v>0</v>
      </c>
      <c r="M34" s="42">
        <f>H34*4</f>
        <v>0</v>
      </c>
      <c r="N34" s="27">
        <f>H34*3</f>
        <v>0</v>
      </c>
      <c r="O34" s="8"/>
      <c r="P34" s="7"/>
    </row>
    <row r="35" spans="1:16" ht="28.5" customHeight="1" x14ac:dyDescent="0.15">
      <c r="A35" s="8"/>
      <c r="B35" s="72"/>
      <c r="C35" s="76"/>
      <c r="D35" s="68"/>
      <c r="E35" s="11">
        <v>28</v>
      </c>
      <c r="F35" s="12" t="s">
        <v>51</v>
      </c>
      <c r="G35" s="49"/>
      <c r="H35" s="46">
        <f t="shared" si="0"/>
        <v>0</v>
      </c>
      <c r="I35" s="40">
        <f>H35*1</f>
        <v>0</v>
      </c>
      <c r="J35" s="42">
        <f>H35*4</f>
        <v>0</v>
      </c>
      <c r="K35" s="42">
        <f>H35*4</f>
        <v>0</v>
      </c>
      <c r="L35" s="42">
        <f>H35*4</f>
        <v>0</v>
      </c>
      <c r="M35" s="42">
        <f>H35*3</f>
        <v>0</v>
      </c>
      <c r="N35" s="27">
        <f>H35*3</f>
        <v>0</v>
      </c>
      <c r="O35" s="8"/>
      <c r="P35" s="7"/>
    </row>
    <row r="36" spans="1:16" ht="28.5" customHeight="1" x14ac:dyDescent="0.15">
      <c r="A36" s="8"/>
      <c r="B36" s="72"/>
      <c r="C36" s="76"/>
      <c r="D36" s="65" t="s">
        <v>52</v>
      </c>
      <c r="E36" s="13">
        <v>29</v>
      </c>
      <c r="F36" s="20" t="s">
        <v>53</v>
      </c>
      <c r="G36" s="49"/>
      <c r="H36" s="46">
        <f t="shared" si="0"/>
        <v>0</v>
      </c>
      <c r="I36" s="40">
        <f>H36*2</f>
        <v>0</v>
      </c>
      <c r="J36" s="42">
        <f>H36*3</f>
        <v>0</v>
      </c>
      <c r="K36" s="42">
        <f>H36*4</f>
        <v>0</v>
      </c>
      <c r="L36" s="42">
        <f>H36*2</f>
        <v>0</v>
      </c>
      <c r="M36" s="42">
        <f>H36*2</f>
        <v>0</v>
      </c>
      <c r="N36" s="27">
        <f>H36*2</f>
        <v>0</v>
      </c>
      <c r="O36" s="8"/>
      <c r="P36" s="7"/>
    </row>
    <row r="37" spans="1:16" ht="28.5" customHeight="1" x14ac:dyDescent="0.15">
      <c r="A37" s="8"/>
      <c r="B37" s="72"/>
      <c r="C37" s="76"/>
      <c r="D37" s="69"/>
      <c r="E37" s="11">
        <v>30</v>
      </c>
      <c r="F37" s="21" t="s">
        <v>54</v>
      </c>
      <c r="G37" s="49"/>
      <c r="H37" s="46">
        <f t="shared" si="0"/>
        <v>0</v>
      </c>
      <c r="I37" s="40">
        <f>H37*2</f>
        <v>0</v>
      </c>
      <c r="J37" s="42">
        <f t="shared" ref="J37:J52" si="6">H37*3</f>
        <v>0</v>
      </c>
      <c r="K37" s="42">
        <f>H37*4</f>
        <v>0</v>
      </c>
      <c r="L37" s="42">
        <f>H37*3</f>
        <v>0</v>
      </c>
      <c r="M37" s="42">
        <f>H37*3</f>
        <v>0</v>
      </c>
      <c r="N37" s="27">
        <f>H37*2</f>
        <v>0</v>
      </c>
      <c r="O37" s="8"/>
      <c r="P37" s="7"/>
    </row>
    <row r="38" spans="1:16" ht="28.5" customHeight="1" x14ac:dyDescent="0.15">
      <c r="A38" s="8"/>
      <c r="B38" s="72"/>
      <c r="C38" s="63" t="s">
        <v>55</v>
      </c>
      <c r="D38" s="60" t="s">
        <v>56</v>
      </c>
      <c r="E38" s="13">
        <v>31</v>
      </c>
      <c r="F38" s="14" t="s">
        <v>57</v>
      </c>
      <c r="G38" s="49"/>
      <c r="H38" s="46">
        <f t="shared" si="0"/>
        <v>0</v>
      </c>
      <c r="I38" s="40">
        <f>H38*1</f>
        <v>0</v>
      </c>
      <c r="J38" s="42">
        <f>H38*5</f>
        <v>0</v>
      </c>
      <c r="K38" s="42">
        <f>H38*4</f>
        <v>0</v>
      </c>
      <c r="L38" s="42">
        <f>H38*4</f>
        <v>0</v>
      </c>
      <c r="M38" s="42">
        <f>H38*3</f>
        <v>0</v>
      </c>
      <c r="N38" s="27">
        <f>H38*3</f>
        <v>0</v>
      </c>
      <c r="O38" s="8"/>
      <c r="P38" s="7"/>
    </row>
    <row r="39" spans="1:16" ht="28.5" customHeight="1" x14ac:dyDescent="0.15">
      <c r="A39" s="8"/>
      <c r="B39" s="72"/>
      <c r="C39" s="63"/>
      <c r="D39" s="60"/>
      <c r="E39" s="15">
        <v>32</v>
      </c>
      <c r="F39" s="16" t="s">
        <v>58</v>
      </c>
      <c r="G39" s="49"/>
      <c r="H39" s="46">
        <f t="shared" si="0"/>
        <v>0</v>
      </c>
      <c r="I39" s="40">
        <f>H39*1</f>
        <v>0</v>
      </c>
      <c r="J39" s="42">
        <f>H39*5</f>
        <v>0</v>
      </c>
      <c r="K39" s="42">
        <f>H39*3</f>
        <v>0</v>
      </c>
      <c r="L39" s="42">
        <f>H39*5</f>
        <v>0</v>
      </c>
      <c r="M39" s="42">
        <f>H39*3</f>
        <v>0</v>
      </c>
      <c r="N39" s="27">
        <f>H39*3</f>
        <v>0</v>
      </c>
      <c r="O39" s="8"/>
      <c r="P39" s="7"/>
    </row>
    <row r="40" spans="1:16" ht="28.5" customHeight="1" x14ac:dyDescent="0.15">
      <c r="A40" s="8"/>
      <c r="B40" s="72"/>
      <c r="C40" s="63"/>
      <c r="D40" s="60"/>
      <c r="E40" s="15">
        <v>33</v>
      </c>
      <c r="F40" s="16" t="s">
        <v>59</v>
      </c>
      <c r="G40" s="49"/>
      <c r="H40" s="46">
        <f t="shared" si="0"/>
        <v>0</v>
      </c>
      <c r="I40" s="40">
        <f>H40*1</f>
        <v>0</v>
      </c>
      <c r="J40" s="42">
        <f>H40*4</f>
        <v>0</v>
      </c>
      <c r="K40" s="42">
        <f>H40*5</f>
        <v>0</v>
      </c>
      <c r="L40" s="42">
        <f>H40*4</f>
        <v>0</v>
      </c>
      <c r="M40" s="42">
        <f>H40*3</f>
        <v>0</v>
      </c>
      <c r="N40" s="27">
        <f>H40*3</f>
        <v>0</v>
      </c>
      <c r="O40" s="8"/>
      <c r="P40" s="7"/>
    </row>
    <row r="41" spans="1:16" ht="28.5" customHeight="1" x14ac:dyDescent="0.15">
      <c r="A41" s="8"/>
      <c r="B41" s="72"/>
      <c r="C41" s="63"/>
      <c r="D41" s="60"/>
      <c r="E41" s="11">
        <v>34</v>
      </c>
      <c r="F41" s="12" t="s">
        <v>60</v>
      </c>
      <c r="G41" s="49"/>
      <c r="H41" s="46">
        <f t="shared" si="0"/>
        <v>0</v>
      </c>
      <c r="I41" s="40">
        <f>H41*2</f>
        <v>0</v>
      </c>
      <c r="J41" s="42">
        <f>H41*3</f>
        <v>0</v>
      </c>
      <c r="K41" s="42">
        <f>H41*2</f>
        <v>0</v>
      </c>
      <c r="L41" s="42">
        <f>H41*3</f>
        <v>0</v>
      </c>
      <c r="M41" s="42">
        <f>H41*5</f>
        <v>0</v>
      </c>
      <c r="N41" s="27">
        <f>H41*4</f>
        <v>0</v>
      </c>
      <c r="O41" s="8"/>
      <c r="P41" s="7"/>
    </row>
    <row r="42" spans="1:16" ht="28.5" customHeight="1" x14ac:dyDescent="0.15">
      <c r="A42" s="8"/>
      <c r="B42" s="72"/>
      <c r="C42" s="63"/>
      <c r="D42" s="60" t="s">
        <v>61</v>
      </c>
      <c r="E42" s="13">
        <v>35</v>
      </c>
      <c r="F42" s="14" t="s">
        <v>62</v>
      </c>
      <c r="G42" s="49"/>
      <c r="H42" s="46">
        <f t="shared" si="0"/>
        <v>0</v>
      </c>
      <c r="I42" s="40">
        <f>H42*2</f>
        <v>0</v>
      </c>
      <c r="J42" s="42">
        <f>H42*5</f>
        <v>0</v>
      </c>
      <c r="K42" s="42">
        <f>H42*3</f>
        <v>0</v>
      </c>
      <c r="L42" s="42">
        <f>H42*4</f>
        <v>0</v>
      </c>
      <c r="M42" s="42">
        <f>H42*3</f>
        <v>0</v>
      </c>
      <c r="N42" s="27">
        <f>H42*4</f>
        <v>0</v>
      </c>
      <c r="O42" s="8"/>
      <c r="P42" s="7"/>
    </row>
    <row r="43" spans="1:16" ht="28.5" customHeight="1" x14ac:dyDescent="0.15">
      <c r="A43" s="8"/>
      <c r="B43" s="72"/>
      <c r="C43" s="63"/>
      <c r="D43" s="60"/>
      <c r="E43" s="11">
        <v>36</v>
      </c>
      <c r="F43" s="12" t="s">
        <v>63</v>
      </c>
      <c r="G43" s="49"/>
      <c r="H43" s="46">
        <f t="shared" si="0"/>
        <v>0</v>
      </c>
      <c r="I43" s="40">
        <f>H43*2</f>
        <v>0</v>
      </c>
      <c r="J43" s="42">
        <f>H43*5</f>
        <v>0</v>
      </c>
      <c r="K43" s="42">
        <f>H43*3</f>
        <v>0</v>
      </c>
      <c r="L43" s="42">
        <f>H43*3</f>
        <v>0</v>
      </c>
      <c r="M43" s="42">
        <f>H43*3</f>
        <v>0</v>
      </c>
      <c r="N43" s="27">
        <f>H43*4</f>
        <v>0</v>
      </c>
      <c r="O43" s="8"/>
      <c r="P43" s="7"/>
    </row>
    <row r="44" spans="1:16" ht="28.5" customHeight="1" x14ac:dyDescent="0.15">
      <c r="A44" s="8"/>
      <c r="B44" s="72"/>
      <c r="C44" s="69" t="s">
        <v>64</v>
      </c>
      <c r="D44" s="65" t="s">
        <v>65</v>
      </c>
      <c r="E44" s="13">
        <v>37</v>
      </c>
      <c r="F44" s="14" t="s">
        <v>66</v>
      </c>
      <c r="G44" s="49"/>
      <c r="H44" s="46">
        <f t="shared" si="0"/>
        <v>0</v>
      </c>
      <c r="I44" s="40">
        <f>H44*1</f>
        <v>0</v>
      </c>
      <c r="J44" s="42">
        <f>H44*2</f>
        <v>0</v>
      </c>
      <c r="K44" s="42">
        <f>H44*5</f>
        <v>0</v>
      </c>
      <c r="L44" s="42">
        <f>H44*5</f>
        <v>0</v>
      </c>
      <c r="M44" s="42">
        <f>H44*3</f>
        <v>0</v>
      </c>
      <c r="N44" s="27">
        <f>H44*1</f>
        <v>0</v>
      </c>
      <c r="O44" s="8"/>
      <c r="P44" s="7"/>
    </row>
    <row r="45" spans="1:16" ht="28.5" customHeight="1" x14ac:dyDescent="0.15">
      <c r="A45" s="8"/>
      <c r="B45" s="72"/>
      <c r="C45" s="60"/>
      <c r="D45" s="68"/>
      <c r="E45" s="11">
        <v>38</v>
      </c>
      <c r="F45" s="12" t="s">
        <v>67</v>
      </c>
      <c r="G45" s="49"/>
      <c r="H45" s="46">
        <f t="shared" si="0"/>
        <v>0</v>
      </c>
      <c r="I45" s="40">
        <f>H45*1</f>
        <v>0</v>
      </c>
      <c r="J45" s="42">
        <f>H45*2</f>
        <v>0</v>
      </c>
      <c r="K45" s="42">
        <f>H45*5</f>
        <v>0</v>
      </c>
      <c r="L45" s="42">
        <f>H45*5</f>
        <v>0</v>
      </c>
      <c r="M45" s="42">
        <f>H45*2</f>
        <v>0</v>
      </c>
      <c r="N45" s="27">
        <f>H45*1</f>
        <v>0</v>
      </c>
      <c r="O45" s="8"/>
      <c r="P45" s="7"/>
    </row>
    <row r="46" spans="1:16" ht="28.5" customHeight="1" x14ac:dyDescent="0.15">
      <c r="A46" s="8"/>
      <c r="B46" s="71"/>
      <c r="C46" s="67" t="s">
        <v>68</v>
      </c>
      <c r="D46" s="60" t="s">
        <v>69</v>
      </c>
      <c r="E46" s="13">
        <v>39</v>
      </c>
      <c r="F46" s="14" t="s">
        <v>70</v>
      </c>
      <c r="G46" s="49"/>
      <c r="H46" s="46">
        <f t="shared" si="0"/>
        <v>0</v>
      </c>
      <c r="I46" s="40">
        <f>H46*4</f>
        <v>0</v>
      </c>
      <c r="J46" s="42">
        <f t="shared" si="6"/>
        <v>0</v>
      </c>
      <c r="K46" s="42">
        <f>H46*3</f>
        <v>0</v>
      </c>
      <c r="L46" s="42">
        <f>H46*2</f>
        <v>0</v>
      </c>
      <c r="M46" s="42">
        <f>H46*2</f>
        <v>0</v>
      </c>
      <c r="N46" s="27">
        <f>H46*2</f>
        <v>0</v>
      </c>
      <c r="O46" s="8"/>
      <c r="P46" s="7"/>
    </row>
    <row r="47" spans="1:16" ht="28.5" customHeight="1" x14ac:dyDescent="0.15">
      <c r="A47" s="8"/>
      <c r="B47" s="71"/>
      <c r="C47" s="67"/>
      <c r="D47" s="60"/>
      <c r="E47" s="11">
        <v>40</v>
      </c>
      <c r="F47" s="12" t="s">
        <v>71</v>
      </c>
      <c r="G47" s="49"/>
      <c r="H47" s="46">
        <f t="shared" si="0"/>
        <v>0</v>
      </c>
      <c r="I47" s="40">
        <f>H47*4</f>
        <v>0</v>
      </c>
      <c r="J47" s="42">
        <f t="shared" si="6"/>
        <v>0</v>
      </c>
      <c r="K47" s="42">
        <f t="shared" si="3"/>
        <v>0</v>
      </c>
      <c r="L47" s="42">
        <f>H47*2</f>
        <v>0</v>
      </c>
      <c r="M47" s="42">
        <f>H47*2</f>
        <v>0</v>
      </c>
      <c r="N47" s="27">
        <f>H47*2</f>
        <v>0</v>
      </c>
      <c r="O47" s="8"/>
      <c r="P47" s="7"/>
    </row>
    <row r="48" spans="1:16" ht="28.5" customHeight="1" x14ac:dyDescent="0.15">
      <c r="A48" s="8"/>
      <c r="B48" s="71"/>
      <c r="C48" s="32" t="s">
        <v>72</v>
      </c>
      <c r="D48" s="32" t="s">
        <v>72</v>
      </c>
      <c r="E48" s="22">
        <v>41</v>
      </c>
      <c r="F48" s="23" t="s">
        <v>73</v>
      </c>
      <c r="G48" s="49"/>
      <c r="H48" s="46">
        <f t="shared" si="0"/>
        <v>0</v>
      </c>
      <c r="I48" s="40">
        <f>H48*3</f>
        <v>0</v>
      </c>
      <c r="J48" s="42">
        <f t="shared" si="6"/>
        <v>0</v>
      </c>
      <c r="K48" s="42">
        <f t="shared" si="3"/>
        <v>0</v>
      </c>
      <c r="L48" s="42">
        <f>H48*4</f>
        <v>0</v>
      </c>
      <c r="M48" s="42">
        <f>H48*4</f>
        <v>0</v>
      </c>
      <c r="N48" s="27">
        <f>H48*4</f>
        <v>0</v>
      </c>
      <c r="O48" s="8"/>
      <c r="P48" s="7"/>
    </row>
    <row r="49" spans="1:16" ht="28.5" customHeight="1" x14ac:dyDescent="0.15">
      <c r="A49" s="8"/>
      <c r="B49" s="71"/>
      <c r="C49" s="60" t="s">
        <v>74</v>
      </c>
      <c r="D49" s="60" t="s">
        <v>75</v>
      </c>
      <c r="E49" s="13">
        <v>42</v>
      </c>
      <c r="F49" s="14" t="s">
        <v>76</v>
      </c>
      <c r="G49" s="49"/>
      <c r="H49" s="45">
        <f t="shared" si="0"/>
        <v>0</v>
      </c>
      <c r="I49" s="40">
        <f>H49*4</f>
        <v>0</v>
      </c>
      <c r="J49" s="42">
        <f>H49*4</f>
        <v>0</v>
      </c>
      <c r="K49" s="42">
        <f>H49*4</f>
        <v>0</v>
      </c>
      <c r="L49" s="42">
        <f>H49*4</f>
        <v>0</v>
      </c>
      <c r="M49" s="42">
        <f>H49*4</f>
        <v>0</v>
      </c>
      <c r="N49" s="27">
        <f>H49*3</f>
        <v>0</v>
      </c>
      <c r="O49" s="8"/>
      <c r="P49" s="7"/>
    </row>
    <row r="50" spans="1:16" ht="28.5" customHeight="1" x14ac:dyDescent="0.15">
      <c r="A50" s="8"/>
      <c r="B50" s="71"/>
      <c r="C50" s="60"/>
      <c r="D50" s="60"/>
      <c r="E50" s="11">
        <v>43</v>
      </c>
      <c r="F50" s="12" t="s">
        <v>77</v>
      </c>
      <c r="G50" s="49"/>
      <c r="H50" s="46">
        <f t="shared" si="0"/>
        <v>0</v>
      </c>
      <c r="I50" s="40">
        <f>H50*3</f>
        <v>0</v>
      </c>
      <c r="J50" s="42">
        <f>H50*3</f>
        <v>0</v>
      </c>
      <c r="K50" s="42">
        <f t="shared" si="3"/>
        <v>0</v>
      </c>
      <c r="L50" s="42">
        <f>H50*4</f>
        <v>0</v>
      </c>
      <c r="M50" s="42">
        <f>H50*5</f>
        <v>0</v>
      </c>
      <c r="N50" s="27">
        <f>H50*4</f>
        <v>0</v>
      </c>
      <c r="O50" s="8"/>
      <c r="P50" s="7"/>
    </row>
    <row r="51" spans="1:16" ht="28.5" customHeight="1" x14ac:dyDescent="0.15">
      <c r="A51" s="8"/>
      <c r="B51" s="61" t="s">
        <v>78</v>
      </c>
      <c r="C51" s="63" t="s">
        <v>79</v>
      </c>
      <c r="D51" s="60" t="s">
        <v>80</v>
      </c>
      <c r="E51" s="13">
        <v>44</v>
      </c>
      <c r="F51" s="14" t="s">
        <v>81</v>
      </c>
      <c r="G51" s="49"/>
      <c r="H51" s="45">
        <f t="shared" si="0"/>
        <v>0</v>
      </c>
      <c r="I51" s="40">
        <f>H51*4</f>
        <v>0</v>
      </c>
      <c r="J51" s="42">
        <f t="shared" si="6"/>
        <v>0</v>
      </c>
      <c r="K51" s="42">
        <f t="shared" si="3"/>
        <v>0</v>
      </c>
      <c r="L51" s="42">
        <f>H51*3</f>
        <v>0</v>
      </c>
      <c r="M51" s="42">
        <f>H51*2</f>
        <v>0</v>
      </c>
      <c r="N51" s="27">
        <f>H51*2</f>
        <v>0</v>
      </c>
      <c r="O51" s="8"/>
      <c r="P51" s="7"/>
    </row>
    <row r="52" spans="1:16" ht="28.5" customHeight="1" x14ac:dyDescent="0.15">
      <c r="A52" s="8"/>
      <c r="B52" s="61"/>
      <c r="C52" s="63"/>
      <c r="D52" s="60"/>
      <c r="E52" s="11">
        <v>45</v>
      </c>
      <c r="F52" s="12" t="s">
        <v>82</v>
      </c>
      <c r="G52" s="49"/>
      <c r="H52" s="46">
        <f t="shared" si="0"/>
        <v>0</v>
      </c>
      <c r="I52" s="40">
        <f>H52*4</f>
        <v>0</v>
      </c>
      <c r="J52" s="42">
        <f t="shared" si="6"/>
        <v>0</v>
      </c>
      <c r="K52" s="42">
        <f>H52*4</f>
        <v>0</v>
      </c>
      <c r="L52" s="42">
        <f>H52*3</f>
        <v>0</v>
      </c>
      <c r="M52" s="42">
        <f>H52*2</f>
        <v>0</v>
      </c>
      <c r="N52" s="27">
        <f>H52*2</f>
        <v>0</v>
      </c>
      <c r="O52" s="8"/>
      <c r="P52" s="7"/>
    </row>
    <row r="53" spans="1:16" ht="28.5" customHeight="1" x14ac:dyDescent="0.15">
      <c r="A53" s="8"/>
      <c r="B53" s="61"/>
      <c r="C53" s="60" t="s">
        <v>91</v>
      </c>
      <c r="D53" s="65" t="s">
        <v>83</v>
      </c>
      <c r="E53" s="13">
        <v>46</v>
      </c>
      <c r="F53" s="14" t="s">
        <v>84</v>
      </c>
      <c r="G53" s="49"/>
      <c r="H53" s="46">
        <f t="shared" si="0"/>
        <v>0</v>
      </c>
      <c r="I53" s="40">
        <f>H53*2</f>
        <v>0</v>
      </c>
      <c r="J53" s="42">
        <f>H53*2</f>
        <v>0</v>
      </c>
      <c r="K53" s="42">
        <f>H53*4</f>
        <v>0</v>
      </c>
      <c r="L53" s="42">
        <f>H53*2</f>
        <v>0</v>
      </c>
      <c r="M53" s="42">
        <f>H53*2</f>
        <v>0</v>
      </c>
      <c r="N53" s="27">
        <f>H53*1</f>
        <v>0</v>
      </c>
      <c r="O53" s="8"/>
      <c r="P53" s="7"/>
    </row>
    <row r="54" spans="1:16" ht="28.5" customHeight="1" thickBot="1" x14ac:dyDescent="0.2">
      <c r="A54" s="8"/>
      <c r="B54" s="62"/>
      <c r="C54" s="64"/>
      <c r="D54" s="66"/>
      <c r="E54" s="24">
        <v>47</v>
      </c>
      <c r="F54" s="25" t="s">
        <v>85</v>
      </c>
      <c r="G54" s="50"/>
      <c r="H54" s="47">
        <f t="shared" si="0"/>
        <v>0</v>
      </c>
      <c r="I54" s="41">
        <f>H54*2</f>
        <v>0</v>
      </c>
      <c r="J54" s="28">
        <f>H54*3</f>
        <v>0</v>
      </c>
      <c r="K54" s="28">
        <f>H54*4</f>
        <v>0</v>
      </c>
      <c r="L54" s="28">
        <f>H54*2</f>
        <v>0</v>
      </c>
      <c r="M54" s="28">
        <f>H54*2</f>
        <v>0</v>
      </c>
      <c r="N54" s="36">
        <f>H54*2</f>
        <v>0</v>
      </c>
      <c r="O54" s="8"/>
      <c r="P54" s="7"/>
    </row>
    <row r="55" spans="1:16" ht="37.15" customHeight="1" x14ac:dyDescent="0.15">
      <c r="H55" s="34" t="s">
        <v>102</v>
      </c>
      <c r="I55" s="51">
        <f>SUM(I8:I54)</f>
        <v>0</v>
      </c>
      <c r="J55" s="51">
        <f t="shared" ref="J55:N55" si="7">SUM(J8:J54)</f>
        <v>0</v>
      </c>
      <c r="K55" s="51">
        <f t="shared" si="7"/>
        <v>0</v>
      </c>
      <c r="L55" s="51">
        <f t="shared" si="7"/>
        <v>0</v>
      </c>
      <c r="M55" s="51">
        <f t="shared" si="7"/>
        <v>0</v>
      </c>
      <c r="N55" s="52">
        <f t="shared" si="7"/>
        <v>0</v>
      </c>
    </row>
    <row r="56" spans="1:16" ht="30.6" customHeight="1" x14ac:dyDescent="0.15">
      <c r="H56" s="35" t="s">
        <v>104</v>
      </c>
      <c r="I56" s="53">
        <f>I55/1130</f>
        <v>0</v>
      </c>
      <c r="J56" s="53">
        <f>J55/1670</f>
        <v>0</v>
      </c>
      <c r="K56" s="53">
        <f>K55/1700</f>
        <v>0</v>
      </c>
      <c r="L56" s="53">
        <f>L55/1560</f>
        <v>0</v>
      </c>
      <c r="M56" s="53">
        <f>M55/1310</f>
        <v>0</v>
      </c>
      <c r="N56" s="55">
        <f>N55/1130</f>
        <v>0</v>
      </c>
      <c r="O56" s="56"/>
    </row>
    <row r="57" spans="1:16" ht="36" customHeight="1" thickBot="1" x14ac:dyDescent="0.2">
      <c r="H57" s="35" t="s">
        <v>103</v>
      </c>
      <c r="I57" s="54">
        <f>I55/791</f>
        <v>0</v>
      </c>
      <c r="J57" s="54">
        <f>J55/1169</f>
        <v>0</v>
      </c>
      <c r="K57" s="54">
        <f>K55/1190</f>
        <v>0</v>
      </c>
      <c r="L57" s="54">
        <f>L55/1092</f>
        <v>0</v>
      </c>
      <c r="M57" s="54">
        <f>M55/917</f>
        <v>0</v>
      </c>
      <c r="N57" s="57">
        <f>N55/791</f>
        <v>0</v>
      </c>
    </row>
    <row r="58" spans="1:16" x14ac:dyDescent="0.15">
      <c r="J58" s="4"/>
    </row>
    <row r="59" spans="1:16" x14ac:dyDescent="0.15">
      <c r="J59" s="4"/>
    </row>
    <row r="60" spans="1:16" x14ac:dyDescent="0.15">
      <c r="J60" s="4"/>
    </row>
    <row r="61" spans="1:16" x14ac:dyDescent="0.15">
      <c r="I61" s="6"/>
      <c r="J61" s="4"/>
    </row>
  </sheetData>
  <mergeCells count="49">
    <mergeCell ref="H3:H7"/>
    <mergeCell ref="I3:N3"/>
    <mergeCell ref="I4:I7"/>
    <mergeCell ref="J4:N4"/>
    <mergeCell ref="J5:K5"/>
    <mergeCell ref="L5:N5"/>
    <mergeCell ref="J6:J7"/>
    <mergeCell ref="K6:K7"/>
    <mergeCell ref="L6:L7"/>
    <mergeCell ref="M6:M7"/>
    <mergeCell ref="N6:N7"/>
    <mergeCell ref="B8:B14"/>
    <mergeCell ref="C8:C9"/>
    <mergeCell ref="D8:D9"/>
    <mergeCell ref="B3:F6"/>
    <mergeCell ref="G3:G7"/>
    <mergeCell ref="E7:F7"/>
    <mergeCell ref="D34:D35"/>
    <mergeCell ref="D36:D37"/>
    <mergeCell ref="C44:C45"/>
    <mergeCell ref="D44:D45"/>
    <mergeCell ref="C10:C12"/>
    <mergeCell ref="D10:D12"/>
    <mergeCell ref="C13:C14"/>
    <mergeCell ref="D13:D14"/>
    <mergeCell ref="C15:C18"/>
    <mergeCell ref="D15:D16"/>
    <mergeCell ref="D17:D18"/>
    <mergeCell ref="C20:C21"/>
    <mergeCell ref="D20:D21"/>
    <mergeCell ref="C22:C37"/>
    <mergeCell ref="D22:D23"/>
    <mergeCell ref="D24:D26"/>
    <mergeCell ref="C49:C50"/>
    <mergeCell ref="D49:D50"/>
    <mergeCell ref="B51:B54"/>
    <mergeCell ref="C51:C52"/>
    <mergeCell ref="D51:D52"/>
    <mergeCell ref="C53:C54"/>
    <mergeCell ref="D53:D54"/>
    <mergeCell ref="B15:B50"/>
    <mergeCell ref="D27:D28"/>
    <mergeCell ref="D29:D31"/>
    <mergeCell ref="D32:D33"/>
    <mergeCell ref="C46:C47"/>
    <mergeCell ref="D46:D47"/>
    <mergeCell ref="C38:C43"/>
    <mergeCell ref="D38:D41"/>
    <mergeCell ref="D42:D43"/>
  </mergeCells>
  <phoneticPr fontId="1"/>
  <printOptions horizontalCentered="1"/>
  <pageMargins left="0.23622047244094491" right="0.23622047244094491" top="0.74803149606299213" bottom="0.74803149606299213" header="0.31496062992125984" footer="0.31496062992125984"/>
  <pageSetup paperSize="8" scale="52" orientation="portrait" verticalDpi="300" r:id="rId1"/>
  <headerFooter>
    <oddHeader>&amp;C&amp;"Meiryo UI,太字"&amp;36現場保安力マトリクス</oddHeader>
  </headerFooter>
  <rowBreaks count="1" manualBreakCount="1">
    <brk id="33" max="11" man="1"/>
  </rowBreaks>
  <ignoredErrors>
    <ignoredError sqref="I35 I50 I48 J53 I49:K49 N49:N51 L31:M41 L30:M30 J29:N29 J30:K30 N30 J23:N27 J20:M20 J15:K16 J10:N12 L42 N53 J17:K17 J19:K19 L19:M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評価シート（記入例）</vt:lpstr>
      <vt:lpstr>評価シート</vt:lpstr>
      <vt:lpstr>'評価シート（記入例）'!Print_Area</vt:lpstr>
      <vt:lpstr>評価シート!Print_Titles</vt:lpstr>
      <vt:lpstr>'評価シート（記入例）'!Print_Titles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RISS</dc:creator>
  <cp:lastModifiedBy>一般社団法人日本染色協会大阪事務所</cp:lastModifiedBy>
  <cp:lastPrinted>2016-04-04T09:12:10Z</cp:lastPrinted>
  <dcterms:created xsi:type="dcterms:W3CDTF">2015-02-17T01:44:36Z</dcterms:created>
  <dcterms:modified xsi:type="dcterms:W3CDTF">2016-04-22T01:20:26Z</dcterms:modified>
</cp:coreProperties>
</file>